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180" windowHeight="7815" tabRatio="939"/>
  </bookViews>
  <sheets>
    <sheet name="PAG 2" sheetId="1" r:id="rId1"/>
    <sheet name="PAG 7 - table 1" sheetId="2" r:id="rId2"/>
    <sheet name="PAG 7 - table 2" sheetId="76" r:id="rId3"/>
    <sheet name="PAG 9 - table 1" sheetId="4" r:id="rId4"/>
    <sheet name="PAG 9 - table 2" sheetId="77" r:id="rId5"/>
    <sheet name="PAG 10 - table 1" sheetId="53" r:id="rId6"/>
    <sheet name="PAG 10 - table 2" sheetId="78" r:id="rId7"/>
    <sheet name="PAG 11 - table 1" sheetId="59" r:id="rId8"/>
    <sheet name="PAG 11 - table 2" sheetId="79" r:id="rId9"/>
    <sheet name="PAG 12 - table 1" sheetId="54" r:id="rId10"/>
    <sheet name="PAG 12 - table 2" sheetId="80" r:id="rId11"/>
    <sheet name="PAG 13 - table 1" sheetId="55" r:id="rId12"/>
    <sheet name="PAG 13 - table 2" sheetId="81" r:id="rId13"/>
    <sheet name="PAG 14 - table 1" sheetId="56" r:id="rId14"/>
    <sheet name="PAG 14 - table 2" sheetId="83" r:id="rId15"/>
    <sheet name="PAG 15 - table 1" sheetId="13" r:id="rId16"/>
    <sheet name="PAG 15 - table 2" sheetId="84" r:id="rId17"/>
    <sheet name="PAG 16 - table 1" sheetId="20" r:id="rId18"/>
    <sheet name="PAG 16 - table 2" sheetId="85" r:id="rId19"/>
    <sheet name="PAG 17 - table 1" sheetId="24" r:id="rId20"/>
    <sheet name="PAG 17 - table 2" sheetId="69" r:id="rId21"/>
    <sheet name="PAG 18" sheetId="26" r:id="rId22"/>
    <sheet name="PAG 19" sheetId="49" r:id="rId23"/>
    <sheet name="PAG 20 - table 1" sheetId="28" r:id="rId24"/>
    <sheet name="PAG 20 - table 2" sheetId="30" r:id="rId25"/>
    <sheet name="PAG 22" sheetId="29" r:id="rId26"/>
    <sheet name="PAG 25" sheetId="73" r:id="rId27"/>
    <sheet name="PAG 26" sheetId="86" r:id="rId28"/>
    <sheet name="PAG 27" sheetId="33" r:id="rId29"/>
    <sheet name="PAG 28" sheetId="34" r:id="rId30"/>
    <sheet name="PAG 29" sheetId="75" r:id="rId31"/>
  </sheets>
  <externalReferences>
    <externalReference r:id="rId32"/>
  </externalReferences>
  <calcPr calcId="145621"/>
</workbook>
</file>

<file path=xl/calcChain.xml><?xml version="1.0" encoding="utf-8"?>
<calcChain xmlns="http://schemas.openxmlformats.org/spreadsheetml/2006/main">
  <c r="I22" i="2" l="1"/>
  <c r="H22" i="2"/>
  <c r="G22" i="2"/>
  <c r="F22" i="2"/>
  <c r="E22" i="2"/>
  <c r="D22" i="2"/>
  <c r="C22" i="2"/>
  <c r="B22" i="2"/>
  <c r="G20" i="2"/>
  <c r="B20" i="2"/>
  <c r="G19" i="2"/>
  <c r="B19" i="2"/>
  <c r="G17" i="2"/>
  <c r="B17" i="2"/>
  <c r="G16" i="2"/>
  <c r="B16" i="2"/>
  <c r="G15" i="2"/>
  <c r="B15" i="2"/>
  <c r="G13" i="2"/>
  <c r="B13" i="2"/>
  <c r="G12" i="2"/>
  <c r="B12" i="2"/>
  <c r="G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I4" i="2"/>
  <c r="H4" i="2"/>
  <c r="G4" i="2"/>
  <c r="F4" i="2"/>
  <c r="E4" i="2"/>
  <c r="D4" i="2"/>
  <c r="C4" i="2"/>
  <c r="B4" i="2"/>
  <c r="G3" i="2"/>
  <c r="B3" i="2"/>
  <c r="H19" i="2" l="1"/>
  <c r="H13" i="2"/>
  <c r="H16" i="2"/>
  <c r="H20" i="2"/>
  <c r="H15" i="2"/>
  <c r="H17" i="2"/>
  <c r="H11" i="2"/>
  <c r="H12" i="2"/>
</calcChain>
</file>

<file path=xl/sharedStrings.xml><?xml version="1.0" encoding="utf-8"?>
<sst xmlns="http://schemas.openxmlformats.org/spreadsheetml/2006/main" count="956" uniqueCount="228">
  <si>
    <t>% As</t>
  </si>
  <si>
    <t>%</t>
  </si>
  <si>
    <t>R$ million</t>
  </si>
  <si>
    <t>Reported</t>
  </si>
  <si>
    <t>Organic</t>
  </si>
  <si>
    <t>Gross profit</t>
  </si>
  <si>
    <t>Normalized EBITDA</t>
  </si>
  <si>
    <t>Scope</t>
  </si>
  <si>
    <t>nm</t>
  </si>
  <si>
    <t>Volume ('000 hl)</t>
  </si>
  <si>
    <t>COGS</t>
  </si>
  <si>
    <t>Normalized EBIT</t>
  </si>
  <si>
    <t>Sales and marketing expenses</t>
  </si>
  <si>
    <t>Administrative expenses</t>
  </si>
  <si>
    <t>Interest income</t>
  </si>
  <si>
    <t>Interest expenses</t>
  </si>
  <si>
    <t>Gains/(losses) on non-derivative instruments</t>
  </si>
  <si>
    <t>Taxes on financial transactions</t>
  </si>
  <si>
    <t>Current</t>
  </si>
  <si>
    <t>Non-current</t>
  </si>
  <si>
    <t>Total</t>
  </si>
  <si>
    <t>Profit before tax</t>
  </si>
  <si>
    <t>Adjustment on taxable basis</t>
  </si>
  <si>
    <t>Non-taxable net financial and other income</t>
  </si>
  <si>
    <t xml:space="preserve">Taxes – nominal rate </t>
  </si>
  <si>
    <t>Effective tax rate</t>
  </si>
  <si>
    <t>Income tax expense</t>
  </si>
  <si>
    <t>ON</t>
  </si>
  <si>
    <t>Anheuser-Busch InBev</t>
  </si>
  <si>
    <t>FAHZ</t>
  </si>
  <si>
    <t>Market</t>
  </si>
  <si>
    <t xml:space="preserve">Outstanding </t>
  </si>
  <si>
    <t>Treasury</t>
  </si>
  <si>
    <t>TOTAL</t>
  </si>
  <si>
    <t>Free float NYSE</t>
  </si>
  <si>
    <t>CONSOLIDATED BALANCE SHEET</t>
  </si>
  <si>
    <t>Assets</t>
  </si>
  <si>
    <t>Property, plant and equipment</t>
  </si>
  <si>
    <t>Goodwill</t>
  </si>
  <si>
    <t>Investment securities</t>
  </si>
  <si>
    <t>Deferred tax assets</t>
  </si>
  <si>
    <t>Employee benefits</t>
  </si>
  <si>
    <t>Current assets</t>
  </si>
  <si>
    <t>Inventories</t>
  </si>
  <si>
    <t>Cash and cash equivalents</t>
  </si>
  <si>
    <t>Equity</t>
  </si>
  <si>
    <t>Issued capital</t>
  </si>
  <si>
    <t>Reserves</t>
  </si>
  <si>
    <t>Interest-bearing loans and borrowings</t>
  </si>
  <si>
    <t>Deferred tax liabilities</t>
  </si>
  <si>
    <t>Bank overdrafts</t>
  </si>
  <si>
    <t>Provisions</t>
  </si>
  <si>
    <t>Total equity and liabilities</t>
  </si>
  <si>
    <t>CONSOLIDATED STATEMENT OF CASH FLOWS</t>
  </si>
  <si>
    <t>Depreciation, amortization and impairment</t>
  </si>
  <si>
    <t>Impairment losses on receivables and inventories</t>
  </si>
  <si>
    <t>Additions/(reversals) in provisions and employee benefits</t>
  </si>
  <si>
    <t>Loss/(gain) on sale of property, plant and equipment and intangible assets</t>
  </si>
  <si>
    <t>Equity-settled share-based payment expense</t>
  </si>
  <si>
    <t>Cash generated from operations</t>
  </si>
  <si>
    <t>Cash flow from operating activities</t>
  </si>
  <si>
    <t>Proceeds from borrowings</t>
  </si>
  <si>
    <t>Repayment of borrowings</t>
  </si>
  <si>
    <t>Payment of finance lease liabilities</t>
  </si>
  <si>
    <t xml:space="preserve">Effect of exchange rate fluctuations  </t>
  </si>
  <si>
    <t>Canada</t>
  </si>
  <si>
    <t>Beer Brazil</t>
  </si>
  <si>
    <t>SG&amp;A</t>
  </si>
  <si>
    <t>Aggregated weighted nominal tax rate</t>
  </si>
  <si>
    <t>Profit</t>
  </si>
  <si>
    <t>Attributable to non-controlling interests</t>
  </si>
  <si>
    <t>Other operating income/(expenses)</t>
  </si>
  <si>
    <t>Gains/(losses) on derivative instruments</t>
  </si>
  <si>
    <t>Adjustment on tax expense</t>
  </si>
  <si>
    <t>Other tax adjustments</t>
  </si>
  <si>
    <t>Income tax and social contribution expense</t>
  </si>
  <si>
    <t>Non-controlling interest</t>
  </si>
  <si>
    <t>Non-controlling interests</t>
  </si>
  <si>
    <t>Net finance cost</t>
  </si>
  <si>
    <t>Other non-cash items included in the profit</t>
  </si>
  <si>
    <t>Other financial income/(expenses), net</t>
  </si>
  <si>
    <t>Non-current assets</t>
  </si>
  <si>
    <t>Total assets</t>
  </si>
  <si>
    <t>Equity and liabilities</t>
  </si>
  <si>
    <t>Total Equity</t>
  </si>
  <si>
    <t>Non-current liabilities</t>
  </si>
  <si>
    <t>Current liabilities</t>
  </si>
  <si>
    <t>Total liabilities</t>
  </si>
  <si>
    <t>Financial highlights - Ambev consolidated</t>
  </si>
  <si>
    <t>Profit - Ambev holders</t>
  </si>
  <si>
    <t>Consolidated income statement</t>
  </si>
  <si>
    <t>Net revenue</t>
  </si>
  <si>
    <t>Cost of goods sold (COGS)</t>
  </si>
  <si>
    <t>Selling, general and administrative (SG&amp;A)</t>
  </si>
  <si>
    <t>Normalized operating income 
 (normalized EBIT)</t>
  </si>
  <si>
    <t>Attributable to Ambev holders</t>
  </si>
  <si>
    <t>Normalized profit</t>
  </si>
  <si>
    <t>SG&amp;A total</t>
  </si>
  <si>
    <t xml:space="preserve">(Additions to)/reversals of provisions </t>
  </si>
  <si>
    <t>Net finance results</t>
  </si>
  <si>
    <t>Income tax and social contribution</t>
  </si>
  <si>
    <t>Goverment grants (VAT)</t>
  </si>
  <si>
    <t>Tax benefit - interest on shareholders' equity</t>
  </si>
  <si>
    <t>Tax benefit - amortization on tax books</t>
  </si>
  <si>
    <t>Profit before taxes</t>
  </si>
  <si>
    <t>Depreciation &amp; amortization - total</t>
  </si>
  <si>
    <t>Ambev - Segment financial information</t>
  </si>
  <si>
    <t>Organic results</t>
  </si>
  <si>
    <t>Ambev</t>
  </si>
  <si>
    <t>% of total</t>
  </si>
  <si>
    <t>Per hectoliter - (R$/hl)</t>
  </si>
  <si>
    <t>Income from operations (EBIT)</t>
  </si>
  <si>
    <t>Profit before income tax</t>
  </si>
  <si>
    <t>Equity holders of Ambev</t>
  </si>
  <si>
    <t>Cash flow used in investing activities</t>
  </si>
  <si>
    <t>Cash flow used in financing activities</t>
  </si>
  <si>
    <t>Local Currency</t>
  </si>
  <si>
    <t>Foreign Currency</t>
  </si>
  <si>
    <t>Consolidated Debt</t>
  </si>
  <si>
    <t>Current Investment Securities</t>
  </si>
  <si>
    <t>Reconciliation - Profit to EBITDA</t>
  </si>
  <si>
    <t>Cash and cash equivalents less bank overdrafts at 
beginning of period</t>
  </si>
  <si>
    <t>Cash and cash equivalents less bank overdrafts at 
end of period</t>
  </si>
  <si>
    <t>Proceeds from sale of property, plant, equipment and intangible assets</t>
  </si>
  <si>
    <t>Acquisition of property, plant, equipment and intangible assets</t>
  </si>
  <si>
    <t>Government grants/NPV of long term fiscal  incentives</t>
  </si>
  <si>
    <t>LAS</t>
  </si>
  <si>
    <t>Equity attributable to equity holders of Ambev</t>
  </si>
  <si>
    <t>Acquisition of subsidiaries, net of cash acquired</t>
  </si>
  <si>
    <t>Restructuring</t>
  </si>
  <si>
    <t>Dividends received</t>
  </si>
  <si>
    <t>Ambev S.A.'s shareholding structure</t>
  </si>
  <si>
    <t>Comprehensive income</t>
  </si>
  <si>
    <t>Cash net finance costs other than interests</t>
  </si>
  <si>
    <t>Exceptional items above EBIT</t>
  </si>
  <si>
    <t>Payroll and social security payables</t>
  </si>
  <si>
    <t>Dividends and interest on shareholder´s equity payable</t>
  </si>
  <si>
    <t>Exceptional items</t>
  </si>
  <si>
    <t>Net  increase/(decrease) in Cash and cash equivalents</t>
  </si>
  <si>
    <t>Cash and Cash Equivalents less Bank Overdrafts</t>
  </si>
  <si>
    <t>CAC</t>
  </si>
  <si>
    <t>Normalized Profit</t>
  </si>
  <si>
    <t>Foreign profits taxed in Brazil</t>
  </si>
  <si>
    <t>Retained earnings</t>
  </si>
  <si>
    <t>Increase/(decrease) in trade and other payables</t>
  </si>
  <si>
    <t>Interest paid</t>
  </si>
  <si>
    <t>Interest received</t>
  </si>
  <si>
    <t>Dividends and interest on shareholders’ equity paid</t>
  </si>
  <si>
    <t>EPS (R$/shares)</t>
  </si>
  <si>
    <t>Net proceeds/(acquisition) of other assets</t>
  </si>
  <si>
    <t>Proceeds/(repurchase) of shares</t>
  </si>
  <si>
    <t>% Gross margin</t>
  </si>
  <si>
    <t>% Normalized EBITDA margin</t>
  </si>
  <si>
    <t>Normalized EPS (R$/shares)</t>
  </si>
  <si>
    <t>Currency</t>
  </si>
  <si>
    <t>Translation</t>
  </si>
  <si>
    <t>Growth</t>
  </si>
  <si>
    <t>Share of results of joint ventures</t>
  </si>
  <si>
    <t>Net revenue/hl (R$)</t>
  </si>
  <si>
    <t>COGS/hl (R$)</t>
  </si>
  <si>
    <t>COGS excl. deprec. &amp; amort.</t>
  </si>
  <si>
    <t>COGS/hl excl. deprec. &amp; amort. (R$)</t>
  </si>
  <si>
    <t>SG&amp;A excl. deprec. &amp; amort.</t>
  </si>
  <si>
    <t>SG&amp;A deprec. &amp; amort.</t>
  </si>
  <si>
    <t>% Normalized EBIT margin</t>
  </si>
  <si>
    <t>LAN</t>
  </si>
  <si>
    <t>Brazil</t>
  </si>
  <si>
    <t>NAB Brazil</t>
  </si>
  <si>
    <t>(Losses)/gains on disposal of property, plant and equipment and intangible assets</t>
  </si>
  <si>
    <t>Net other operating income/(expenses)</t>
  </si>
  <si>
    <t>Debt breakdown</t>
  </si>
  <si>
    <t>Net debt/(cash)</t>
  </si>
  <si>
    <t>Expenses not deductible</t>
  </si>
  <si>
    <t>% Outs</t>
  </si>
  <si>
    <t>Free float B3</t>
  </si>
  <si>
    <t>Beer</t>
  </si>
  <si>
    <t>NAB</t>
  </si>
  <si>
    <t>Consolidated</t>
  </si>
  <si>
    <t>Volume (000 hl)</t>
  </si>
  <si>
    <t>% of net revenue</t>
  </si>
  <si>
    <t>Derivative financial instruments</t>
  </si>
  <si>
    <t>Trade receivables</t>
  </si>
  <si>
    <t>Income tax and social contributions receivable</t>
  </si>
  <si>
    <t>Other taxes receivable</t>
  </si>
  <si>
    <t>Other assets</t>
  </si>
  <si>
    <t>Investments in joint ventures</t>
  </si>
  <si>
    <t>Intangible</t>
  </si>
  <si>
    <t>Trade payables</t>
  </si>
  <si>
    <t>Income tax and social contribution payable</t>
  </si>
  <si>
    <t>Taxes and contributions payable</t>
  </si>
  <si>
    <t>Put option granted on subsidiary and other liabilities</t>
  </si>
  <si>
    <t xml:space="preserve">Derivative financial instruments </t>
  </si>
  <si>
    <t>CONSOLIDATED INCOME STATEMENT</t>
  </si>
  <si>
    <t xml:space="preserve">Cost of goods sold </t>
  </si>
  <si>
    <t>Basic earnings per share (R$)</t>
  </si>
  <si>
    <t>Diluted earnings per share (R$)</t>
  </si>
  <si>
    <t>Normalized basic earnings per share (R$)</t>
  </si>
  <si>
    <t>Normalized diluted earnings per share (R$)</t>
  </si>
  <si>
    <t>Nº of basic shares outstanding (million of shares)</t>
  </si>
  <si>
    <t>Nº of diluted shares outstanding (million if shares)</t>
  </si>
  <si>
    <t>Share of result of joint ventures</t>
  </si>
  <si>
    <t>Cash flow from operating activities before changes in working capital and provisions</t>
  </si>
  <si>
    <t>(Increase)/decrease in trade and other receivables</t>
  </si>
  <si>
    <t>(Increase)/decrease in inventories</t>
  </si>
  <si>
    <t>Income tax and social contributions paid</t>
  </si>
  <si>
    <t>Acquisition of other investments</t>
  </si>
  <si>
    <t>(Investments)/net proceeds of debt securities</t>
  </si>
  <si>
    <t>Capital increase</t>
  </si>
  <si>
    <t>December 31, 2017</t>
  </si>
  <si>
    <t>YTD17</t>
  </si>
  <si>
    <t>YTD18</t>
  </si>
  <si>
    <t>Result from exchange transaction of shareholdings</t>
  </si>
  <si>
    <t>Disposal of subsidiary</t>
  </si>
  <si>
    <t>Other exceptional items</t>
  </si>
  <si>
    <t>Distribution expenses</t>
  </si>
  <si>
    <t>Acquisition of non-controlling interests</t>
  </si>
  <si>
    <t>3Q17</t>
  </si>
  <si>
    <t>3Q18</t>
  </si>
  <si>
    <t>Hyperinflation</t>
  </si>
  <si>
    <t>Argentina</t>
  </si>
  <si>
    <t>Argentina's hyperinflation effect</t>
  </si>
  <si>
    <t>Exceptional financial expenses</t>
  </si>
  <si>
    <t>September 30, 2018</t>
  </si>
  <si>
    <t>Exceptional item - Brazilian Federal Tax Regularization Program</t>
  </si>
  <si>
    <t>Normalized effective tax rate</t>
  </si>
  <si>
    <r>
      <t>December 31</t>
    </r>
    <r>
      <rPr>
        <b/>
        <sz val="10"/>
        <color theme="0"/>
        <rFont val="Arial"/>
        <family val="2"/>
      </rPr>
      <t>, 2017</t>
    </r>
  </si>
  <si>
    <t>Loss/(gain) on sale of operations in associates</t>
  </si>
  <si>
    <t>Hyperinflation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</si>
</sst>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.0_);_(* \(#,##0.0\);_(* &quot;-&quot;??_);_(@_)"/>
    <numFmt numFmtId="166" formatCode="0.0%"/>
    <numFmt numFmtId="167" formatCode="_(* #,##0_);_(* \(#,##0\);_(* &quot;-&quot;??_);_(@_)"/>
    <numFmt numFmtId="168" formatCode="0&quot; bps&quot;"/>
    <numFmt numFmtId="169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Helv"/>
    </font>
    <font>
      <sz val="10"/>
      <name val="Verdana"/>
      <family val="2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86D4B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rgb="FF886D4B"/>
      </bottom>
      <diagonal/>
    </border>
    <border>
      <left/>
      <right/>
      <top/>
      <bottom style="double">
        <color rgb="FF886D4B"/>
      </bottom>
      <diagonal/>
    </border>
    <border>
      <left/>
      <right/>
      <top style="dotted">
        <color rgb="FF886D4B"/>
      </top>
      <bottom style="double">
        <color rgb="FF886D4B"/>
      </bottom>
      <diagonal/>
    </border>
    <border>
      <left/>
      <right/>
      <top style="dotted">
        <color rgb="FF886D4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double">
        <color rgb="FF886D4B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09">
    <xf numFmtId="0" fontId="0" fillId="0" borderId="0" xfId="0"/>
    <xf numFmtId="0" fontId="4" fillId="0" borderId="0" xfId="0" applyFont="1"/>
    <xf numFmtId="0" fontId="4" fillId="0" borderId="0" xfId="0" applyFont="1" applyFill="1" applyBorder="1" applyAlignment="1">
      <alignment wrapText="1"/>
    </xf>
    <xf numFmtId="0" fontId="5" fillId="2" borderId="2" xfId="0" applyFont="1" applyFill="1" applyBorder="1"/>
    <xf numFmtId="0" fontId="6" fillId="2" borderId="6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0" xfId="0" applyFont="1"/>
    <xf numFmtId="165" fontId="1" fillId="0" borderId="0" xfId="2" applyNumberFormat="1" applyFont="1" applyFill="1" applyBorder="1" applyAlignment="1">
      <alignment horizontal="center"/>
    </xf>
    <xf numFmtId="166" fontId="1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horizontal="left" indent="1"/>
    </xf>
    <xf numFmtId="166" fontId="8" fillId="0" borderId="0" xfId="1" applyNumberFormat="1" applyFont="1" applyAlignment="1">
      <alignment horizontal="right"/>
    </xf>
    <xf numFmtId="168" fontId="8" fillId="0" borderId="0" xfId="0" applyNumberFormat="1" applyFont="1" applyAlignment="1">
      <alignment horizontal="right"/>
    </xf>
    <xf numFmtId="0" fontId="9" fillId="0" borderId="0" xfId="0" applyFont="1"/>
    <xf numFmtId="165" fontId="10" fillId="0" borderId="0" xfId="2" applyNumberFormat="1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right"/>
    </xf>
    <xf numFmtId="0" fontId="8" fillId="0" borderId="10" xfId="0" applyFont="1" applyBorder="1" applyAlignment="1">
      <alignment horizontal="left" indent="1"/>
    </xf>
    <xf numFmtId="166" fontId="8" fillId="0" borderId="10" xfId="1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4" fontId="10" fillId="0" borderId="0" xfId="2" applyNumberFormat="1" applyFont="1" applyFill="1" applyBorder="1" applyAlignment="1">
      <alignment horizontal="center"/>
    </xf>
    <xf numFmtId="0" fontId="9" fillId="0" borderId="11" xfId="0" applyFont="1" applyBorder="1"/>
    <xf numFmtId="164" fontId="10" fillId="0" borderId="11" xfId="2" applyNumberFormat="1" applyFont="1" applyFill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5" fontId="11" fillId="0" borderId="0" xfId="2" applyNumberFormat="1" applyFont="1" applyFill="1" applyBorder="1" applyAlignment="1">
      <alignment horizontal="center"/>
    </xf>
    <xf numFmtId="165" fontId="5" fillId="0" borderId="0" xfId="2" applyNumberFormat="1" applyFont="1" applyFill="1" applyBorder="1" applyAlignment="1">
      <alignment horizontal="center"/>
    </xf>
    <xf numFmtId="166" fontId="7" fillId="0" borderId="0" xfId="1" applyNumberFormat="1" applyFont="1"/>
    <xf numFmtId="0" fontId="9" fillId="0" borderId="12" xfId="0" applyFont="1" applyBorder="1"/>
    <xf numFmtId="165" fontId="10" fillId="0" borderId="12" xfId="2" applyNumberFormat="1" applyFont="1" applyFill="1" applyBorder="1" applyAlignment="1">
      <alignment horizontal="center"/>
    </xf>
    <xf numFmtId="166" fontId="10" fillId="0" borderId="12" xfId="1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166" fontId="7" fillId="0" borderId="0" xfId="1" applyNumberFormat="1" applyFont="1" applyAlignment="1">
      <alignment horizontal="right"/>
    </xf>
    <xf numFmtId="166" fontId="6" fillId="0" borderId="0" xfId="1" applyNumberFormat="1" applyFont="1"/>
    <xf numFmtId="0" fontId="9" fillId="0" borderId="13" xfId="0" applyFont="1" applyBorder="1"/>
    <xf numFmtId="165" fontId="10" fillId="0" borderId="13" xfId="2" applyNumberFormat="1" applyFont="1" applyFill="1" applyBorder="1" applyAlignment="1">
      <alignment horizontal="center"/>
    </xf>
    <xf numFmtId="165" fontId="5" fillId="0" borderId="13" xfId="2" applyNumberFormat="1" applyFont="1" applyFill="1" applyBorder="1" applyAlignment="1">
      <alignment horizontal="center"/>
    </xf>
    <xf numFmtId="166" fontId="6" fillId="0" borderId="0" xfId="1" applyNumberFormat="1" applyFont="1" applyBorder="1"/>
    <xf numFmtId="0" fontId="9" fillId="0" borderId="0" xfId="0" applyFont="1" applyBorder="1"/>
    <xf numFmtId="0" fontId="8" fillId="0" borderId="11" xfId="0" applyFont="1" applyBorder="1" applyAlignment="1">
      <alignment horizontal="left" indent="1"/>
    </xf>
    <xf numFmtId="169" fontId="7" fillId="0" borderId="0" xfId="0" applyNumberFormat="1" applyFont="1"/>
    <xf numFmtId="165" fontId="1" fillId="0" borderId="10" xfId="2" applyNumberFormat="1" applyFont="1" applyFill="1" applyBorder="1" applyAlignment="1">
      <alignment horizontal="center"/>
    </xf>
    <xf numFmtId="0" fontId="12" fillId="0" borderId="0" xfId="0" applyFont="1" applyBorder="1"/>
    <xf numFmtId="166" fontId="13" fillId="0" borderId="0" xfId="1" applyNumberFormat="1" applyFont="1" applyFill="1" applyBorder="1" applyAlignment="1">
      <alignment horizontal="right"/>
    </xf>
    <xf numFmtId="165" fontId="10" fillId="0" borderId="11" xfId="2" applyNumberFormat="1" applyFont="1" applyFill="1" applyBorder="1" applyAlignment="1">
      <alignment horizontal="center"/>
    </xf>
    <xf numFmtId="0" fontId="12" fillId="0" borderId="11" xfId="0" applyFont="1" applyBorder="1"/>
    <xf numFmtId="166" fontId="13" fillId="0" borderId="11" xfId="1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167" fontId="1" fillId="0" borderId="0" xfId="2" applyNumberFormat="1" applyFont="1" applyFill="1" applyBorder="1" applyAlignment="1">
      <alignment horizontal="center"/>
    </xf>
    <xf numFmtId="167" fontId="10" fillId="0" borderId="13" xfId="2" applyNumberFormat="1" applyFont="1" applyFill="1" applyBorder="1" applyAlignment="1">
      <alignment horizontal="center"/>
    </xf>
    <xf numFmtId="166" fontId="10" fillId="0" borderId="13" xfId="1" applyNumberFormat="1" applyFont="1" applyFill="1" applyBorder="1" applyAlignment="1">
      <alignment horizontal="right"/>
    </xf>
    <xf numFmtId="166" fontId="7" fillId="0" borderId="0" xfId="0" applyNumberFormat="1" applyFont="1"/>
    <xf numFmtId="167" fontId="9" fillId="0" borderId="12" xfId="0" applyNumberFormat="1" applyFont="1" applyBorder="1"/>
    <xf numFmtId="166" fontId="9" fillId="0" borderId="12" xfId="0" applyNumberFormat="1" applyFont="1" applyBorder="1"/>
    <xf numFmtId="0" fontId="5" fillId="2" borderId="14" xfId="0" applyFont="1" applyFill="1" applyBorder="1"/>
    <xf numFmtId="0" fontId="12" fillId="0" borderId="12" xfId="0" applyFont="1" applyBorder="1"/>
    <xf numFmtId="165" fontId="9" fillId="0" borderId="12" xfId="0" applyNumberFormat="1" applyFont="1" applyBorder="1"/>
    <xf numFmtId="0" fontId="12" fillId="0" borderId="0" xfId="0" applyFont="1" applyAlignment="1">
      <alignment horizontal="left" indent="1"/>
    </xf>
    <xf numFmtId="0" fontId="5" fillId="2" borderId="3" xfId="0" applyFont="1" applyFill="1" applyBorder="1" applyAlignment="1">
      <alignment horizontal="right"/>
    </xf>
    <xf numFmtId="165" fontId="9" fillId="0" borderId="16" xfId="0" applyNumberFormat="1" applyFont="1" applyBorder="1"/>
    <xf numFmtId="0" fontId="7" fillId="0" borderId="0" xfId="0" applyFont="1" applyFill="1"/>
    <xf numFmtId="165" fontId="1" fillId="0" borderId="11" xfId="2" applyNumberFormat="1" applyFont="1" applyFill="1" applyBorder="1" applyAlignment="1">
      <alignment horizontal="center"/>
    </xf>
    <xf numFmtId="165" fontId="9" fillId="0" borderId="0" xfId="0" applyNumberFormat="1" applyFont="1"/>
    <xf numFmtId="0" fontId="9" fillId="0" borderId="0" xfId="0" applyFont="1" applyBorder="1" applyAlignment="1">
      <alignment horizontal="left" indent="1"/>
    </xf>
    <xf numFmtId="0" fontId="9" fillId="0" borderId="11" xfId="0" applyFont="1" applyBorder="1" applyAlignment="1">
      <alignment horizontal="left" indent="1"/>
    </xf>
    <xf numFmtId="164" fontId="1" fillId="0" borderId="0" xfId="2" applyNumberFormat="1" applyFont="1" applyFill="1" applyBorder="1" applyAlignment="1">
      <alignment horizontal="center"/>
    </xf>
    <xf numFmtId="0" fontId="7" fillId="0" borderId="0" xfId="0" applyFont="1" applyFill="1" applyAlignment="1">
      <alignment horizontal="left" inden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0" borderId="0" xfId="0" applyFont="1"/>
    <xf numFmtId="0" fontId="10" fillId="0" borderId="0" xfId="0" applyFont="1"/>
    <xf numFmtId="0" fontId="1" fillId="0" borderId="10" xfId="0" applyFont="1" applyBorder="1"/>
    <xf numFmtId="0" fontId="10" fillId="0" borderId="12" xfId="0" applyFont="1" applyBorder="1"/>
    <xf numFmtId="166" fontId="1" fillId="0" borderId="0" xfId="1" applyNumberFormat="1" applyFont="1"/>
    <xf numFmtId="0" fontId="14" fillId="0" borderId="0" xfId="0" applyFont="1"/>
    <xf numFmtId="166" fontId="10" fillId="0" borderId="0" xfId="1" applyNumberFormat="1" applyFont="1"/>
    <xf numFmtId="0" fontId="13" fillId="0" borderId="0" xfId="0" applyFont="1"/>
    <xf numFmtId="0" fontId="14" fillId="0" borderId="10" xfId="0" applyFont="1" applyBorder="1"/>
    <xf numFmtId="166" fontId="14" fillId="0" borderId="0" xfId="1" applyNumberFormat="1" applyFont="1"/>
    <xf numFmtId="166" fontId="1" fillId="0" borderId="0" xfId="1" applyNumberFormat="1" applyFont="1" applyAlignment="1">
      <alignment horizontal="right"/>
    </xf>
    <xf numFmtId="166" fontId="10" fillId="0" borderId="0" xfId="1" applyNumberFormat="1" applyFont="1" applyAlignment="1">
      <alignment horizontal="right"/>
    </xf>
    <xf numFmtId="168" fontId="14" fillId="0" borderId="0" xfId="0" applyNumberFormat="1" applyFont="1" applyAlignment="1">
      <alignment horizontal="right"/>
    </xf>
    <xf numFmtId="166" fontId="14" fillId="0" borderId="0" xfId="1" applyNumberFormat="1" applyFont="1" applyBorder="1"/>
    <xf numFmtId="166" fontId="10" fillId="0" borderId="13" xfId="1" applyNumberFormat="1" applyFont="1" applyBorder="1" applyAlignment="1">
      <alignment horizontal="right"/>
    </xf>
    <xf numFmtId="168" fontId="14" fillId="0" borderId="0" xfId="0" applyNumberFormat="1" applyFont="1" applyBorder="1" applyAlignment="1">
      <alignment horizontal="right"/>
    </xf>
    <xf numFmtId="166" fontId="14" fillId="0" borderId="11" xfId="1" applyNumberFormat="1" applyFont="1" applyBorder="1"/>
    <xf numFmtId="166" fontId="10" fillId="0" borderId="0" xfId="1" applyNumberFormat="1" applyFont="1" applyBorder="1" applyAlignment="1">
      <alignment horizontal="right"/>
    </xf>
    <xf numFmtId="168" fontId="14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0" fillId="0" borderId="13" xfId="0" applyFont="1" applyBorder="1"/>
    <xf numFmtId="0" fontId="10" fillId="0" borderId="0" xfId="0" applyFont="1" applyBorder="1"/>
    <xf numFmtId="0" fontId="14" fillId="0" borderId="11" xfId="0" applyFont="1" applyBorder="1" applyAlignment="1">
      <alignment horizontal="left" indent="1"/>
    </xf>
    <xf numFmtId="0" fontId="1" fillId="0" borderId="0" xfId="0" applyFont="1" applyAlignment="1">
      <alignment horizontal="right"/>
    </xf>
    <xf numFmtId="169" fontId="1" fillId="0" borderId="0" xfId="0" applyNumberFormat="1" applyFont="1"/>
    <xf numFmtId="166" fontId="10" fillId="0" borderId="12" xfId="1" applyNumberFormat="1" applyFont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2" fillId="0" borderId="11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</cellXfs>
  <cellStyles count="4">
    <cellStyle name="Comma" xfId="2" builtinId="3"/>
    <cellStyle name="Normal" xfId="0" builtinId="0"/>
    <cellStyle name="Percent" xfId="1" builtinId="5"/>
    <cellStyle name="Style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99800286\AppData\Local\Microsoft\Windows\Temporary%20Internet%20Files\Content.Outlook\VJC8X4I1\Gabarito%20RI%20-%203T18%20(Hiperinfla&#231;&#227;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ghlights"/>
      <sheetName val="Cons. Income Statement"/>
      <sheetName val="Cons. Income Statement (PORT)"/>
      <sheetName val="Gráficos"/>
      <sheetName val="Ambev Consolidado"/>
      <sheetName val="Ambev Consolidado (PORT)"/>
      <sheetName val="LAN"/>
      <sheetName val="LAN (PORT)"/>
      <sheetName val="Brazil"/>
      <sheetName val="Brazil (PORT)"/>
      <sheetName val="CAC"/>
      <sheetName val="CAC (PORT)"/>
      <sheetName val="LAS"/>
      <sheetName val="LAS (PORT)"/>
      <sheetName val="Canada"/>
      <sheetName val="Canada (PORT)"/>
      <sheetName val="Other Operating Income"/>
      <sheetName val="Exceptional Items"/>
      <sheetName val="Net Finance Results"/>
      <sheetName val="Debt breakdown"/>
      <sheetName val="IR"/>
      <sheetName val="Shareholder Structure"/>
      <sheetName val="EBITDA Reconciliation"/>
      <sheetName val="Segment - Quarter"/>
      <sheetName val="Segment - Quarter (PORT)"/>
      <sheetName val="Segment - YTD"/>
      <sheetName val="Segment - YTD (PORT)"/>
      <sheetName val="Balance sheet"/>
      <sheetName val="P&amp;L"/>
      <sheetName val="DFC"/>
      <sheetName val="COGNOS 1809"/>
      <sheetName val="COGNOS 1806"/>
      <sheetName val="COGNOS 1803"/>
      <sheetName val="COGNOS 1712"/>
      <sheetName val="COGNOS 1709"/>
      <sheetName val="COGNOS 1706"/>
      <sheetName val="COGNOS 1703"/>
    </sheetNames>
    <sheetDataSet>
      <sheetData sheetId="0">
        <row r="3">
          <cell r="B3" t="str">
            <v>3Q17</v>
          </cell>
          <cell r="C3" t="str">
            <v>3Q18</v>
          </cell>
        </row>
      </sheetData>
      <sheetData sheetId="1"/>
      <sheetData sheetId="2"/>
      <sheetData sheetId="3"/>
      <sheetData sheetId="4">
        <row r="6">
          <cell r="C6">
            <v>11362.303</v>
          </cell>
          <cell r="G6">
            <v>12.608000000000001</v>
          </cell>
          <cell r="H6">
            <v>277.06778000000003</v>
          </cell>
          <cell r="I6">
            <v>654.26721999999995</v>
          </cell>
          <cell r="K6">
            <v>-1242.5030000000006</v>
          </cell>
          <cell r="L6">
            <v>11063.742999999999</v>
          </cell>
          <cell r="M6">
            <v>-2.6276363163348249E-2</v>
          </cell>
          <cell r="N6">
            <v>5.7990193024040897E-2</v>
          </cell>
        </row>
        <row r="8">
          <cell r="C8">
            <v>-4482.1220000000003</v>
          </cell>
          <cell r="G8">
            <v>2.2530000000000001</v>
          </cell>
          <cell r="H8">
            <v>-128.60746</v>
          </cell>
          <cell r="I8">
            <v>-98.942539999999994</v>
          </cell>
          <cell r="K8">
            <v>336.70600000000013</v>
          </cell>
          <cell r="L8">
            <v>-4370.7129999999997</v>
          </cell>
          <cell r="M8">
            <v>-2.4856306901061664E-2</v>
          </cell>
          <cell r="N8">
            <v>2.2182675268678301E-2</v>
          </cell>
        </row>
        <row r="12">
          <cell r="C12">
            <v>6880.1809999999996</v>
          </cell>
          <cell r="G12">
            <v>14.861000000000001</v>
          </cell>
          <cell r="H12">
            <v>148.46032</v>
          </cell>
          <cell r="I12">
            <v>555.32467999999994</v>
          </cell>
          <cell r="K12">
            <v>-905.79700000000139</v>
          </cell>
          <cell r="L12">
            <v>6693.0299999999988</v>
          </cell>
          <cell r="M12">
            <v>-2.7201464612631621E-2</v>
          </cell>
          <cell r="N12">
            <v>8.1401736287979004E-2</v>
          </cell>
        </row>
        <row r="26">
          <cell r="C26">
            <v>-3499.4850000000001</v>
          </cell>
          <cell r="G26">
            <v>-5.8339999999999996</v>
          </cell>
          <cell r="H26">
            <v>-94.806120000000007</v>
          </cell>
          <cell r="I26">
            <v>-158.13687999999999</v>
          </cell>
          <cell r="K26">
            <v>248.51600000000008</v>
          </cell>
          <cell r="L26">
            <v>-3509.7460000000001</v>
          </cell>
          <cell r="M26">
            <v>2.9321457300146569E-3</v>
          </cell>
          <cell r="N26">
            <v>4.5354051945668099E-2</v>
          </cell>
        </row>
        <row r="27">
          <cell r="C27">
            <v>253.58799999999999</v>
          </cell>
          <cell r="G27">
            <v>7.8419999999999996</v>
          </cell>
          <cell r="H27">
            <v>3.9163299999999999</v>
          </cell>
          <cell r="I27">
            <v>-36.570329999999998</v>
          </cell>
          <cell r="K27">
            <v>-30.480000000000018</v>
          </cell>
          <cell r="L27">
            <v>198.29599999999999</v>
          </cell>
          <cell r="M27">
            <v>-0.21803870845623607</v>
          </cell>
          <cell r="N27">
            <v>-0.14421159518589199</v>
          </cell>
        </row>
        <row r="28">
          <cell r="C28">
            <v>-20.492999999999999</v>
          </cell>
          <cell r="G28">
            <v>0</v>
          </cell>
          <cell r="H28">
            <v>9.3500800000000002</v>
          </cell>
          <cell r="I28">
            <v>-14.746079999999999</v>
          </cell>
          <cell r="K28">
            <v>13.061999999999998</v>
          </cell>
          <cell r="L28">
            <v>-12.827000000000002</v>
          </cell>
          <cell r="M28">
            <v>-0.37407895378909861</v>
          </cell>
          <cell r="N28">
            <v>0.71956668130581203</v>
          </cell>
        </row>
        <row r="31">
          <cell r="C31">
            <v>3634.2840000000001</v>
          </cell>
          <cell r="G31">
            <v>16.869</v>
          </cell>
          <cell r="H31">
            <v>57.570529999999998</v>
          </cell>
          <cell r="I31">
            <v>360.61747000000003</v>
          </cell>
          <cell r="K31">
            <v>-687.76099999999997</v>
          </cell>
          <cell r="L31">
            <v>3381.58</v>
          </cell>
          <cell r="M31">
            <v>-6.9533366132090935E-2</v>
          </cell>
          <cell r="N31">
            <v>0.100481532884931</v>
          </cell>
        </row>
        <row r="39">
          <cell r="C39">
            <v>4551.9570000000003</v>
          </cell>
          <cell r="G39">
            <v>16.869</v>
          </cell>
          <cell r="H39">
            <v>51.747889999999998</v>
          </cell>
          <cell r="I39">
            <v>403.98111</v>
          </cell>
          <cell r="K39">
            <v>-573.79900000000089</v>
          </cell>
          <cell r="L39">
            <v>4450.7559999999994</v>
          </cell>
          <cell r="M39">
            <v>-2.2232415640130343E-2</v>
          </cell>
          <cell r="N39">
            <v>8.9642781221888193E-2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0">
          <cell r="F20">
            <v>-674.93200000000002</v>
          </cell>
          <cell r="G20">
            <v>-611.08000000000004</v>
          </cell>
        </row>
        <row r="21">
          <cell r="F21">
            <v>-4.5350000000000001</v>
          </cell>
          <cell r="G21">
            <v>-3.2719999999999998</v>
          </cell>
        </row>
        <row r="25">
          <cell r="F25">
            <v>-2797.8130000000001</v>
          </cell>
          <cell r="G25">
            <v>137.70500000000001</v>
          </cell>
        </row>
        <row r="27">
          <cell r="F27">
            <v>136.511</v>
          </cell>
          <cell r="G27">
            <v>2892.1060000000002</v>
          </cell>
        </row>
        <row r="28">
          <cell r="F28">
            <v>0.24399999999999999</v>
          </cell>
          <cell r="G28">
            <v>2831.1590000000001</v>
          </cell>
        </row>
        <row r="29">
          <cell r="F29">
            <v>136.267</v>
          </cell>
          <cell r="G29">
            <v>60.947000000000003</v>
          </cell>
        </row>
        <row r="34">
          <cell r="F34">
            <v>3236.5949999999998</v>
          </cell>
          <cell r="G34">
            <v>2907.4319999999998</v>
          </cell>
        </row>
      </sheetData>
      <sheetData sheetId="29"/>
      <sheetData sheetId="30">
        <row r="1">
          <cell r="A1" t="str">
            <v>Group: 6AM -- Consolidation Ambev AS --</v>
          </cell>
        </row>
        <row r="2">
          <cell r="A2" t="str">
            <v>Form: 01IL Income Statement - legal view (Synthesis)</v>
          </cell>
          <cell r="D2" t="str">
            <v>Dim 1 - B Unit: Total</v>
          </cell>
        </row>
        <row r="3">
          <cell r="A3" t="str">
            <v xml:space="preserve">Closing Version: V79  Repo + JL 01-79                                                                                     </v>
          </cell>
          <cell r="D3" t="str">
            <v>Dim 2 - Mgt: Total</v>
          </cell>
        </row>
        <row r="4">
          <cell r="A4" t="str">
            <v xml:space="preserve">Contribution Version: CONS Consolidated Values                                                                                 </v>
          </cell>
          <cell r="D4" t="str">
            <v>Dim 3 - Mgt: Total</v>
          </cell>
        </row>
        <row r="5">
          <cell r="A5" t="str">
            <v xml:space="preserve">Structure: NF 6AM: Legal (Actuality AC)                         </v>
          </cell>
          <cell r="D5" t="str">
            <v>Extended Dim 4: Total</v>
          </cell>
        </row>
        <row r="6">
          <cell r="A6" t="str">
            <v xml:space="preserve">Currency: BRL </v>
          </cell>
        </row>
        <row r="7">
          <cell r="A7" t="str">
            <v xml:space="preserve">Period: 1809 Actual (Conso tp: *C)                                                                               </v>
          </cell>
        </row>
        <row r="8">
          <cell r="A8" t="str">
            <v>Batch Id: 115121, Consolidation was run with the Ignore Invalid Reconciliations and Missing Data option.</v>
          </cell>
        </row>
        <row r="9">
          <cell r="C9" t="str">
            <v>B40001</v>
          </cell>
          <cell r="D9" t="str">
            <v>L40040</v>
          </cell>
          <cell r="E9" t="str">
            <v>Z6HILA</v>
          </cell>
          <cell r="F9" t="str">
            <v>Z6LAS</v>
          </cell>
          <cell r="G9" t="str">
            <v>Z6NAZ</v>
          </cell>
          <cell r="H9" t="str">
            <v>Group</v>
          </cell>
        </row>
        <row r="10">
          <cell r="C10" t="str">
            <v>AMBEV BR</v>
          </cell>
          <cell r="D10" t="str">
            <v>AM:ABVLux</v>
          </cell>
          <cell r="E10" t="str">
            <v>HILA</v>
          </cell>
          <cell r="F10" t="str">
            <v>- LAS -</v>
          </cell>
          <cell r="G10" t="str">
            <v>- NA -</v>
          </cell>
          <cell r="H10" t="str">
            <v>Adjust</v>
          </cell>
          <cell r="I10" t="str">
            <v>Total</v>
          </cell>
        </row>
        <row r="11">
          <cell r="A11" t="str">
            <v xml:space="preserve">IL-010       </v>
          </cell>
          <cell r="B11" t="str">
            <v>Revenue</v>
          </cell>
          <cell r="C11">
            <v>18163906</v>
          </cell>
          <cell r="D11">
            <v>141195</v>
          </cell>
          <cell r="E11">
            <v>3958132</v>
          </cell>
          <cell r="F11">
            <v>6770178</v>
          </cell>
          <cell r="G11">
            <v>5180096</v>
          </cell>
          <cell r="I11">
            <v>34213507</v>
          </cell>
        </row>
        <row r="12">
          <cell r="A12" t="str">
            <v xml:space="preserve">IL-030       </v>
          </cell>
          <cell r="B12" t="str">
            <v>Cost of sales</v>
          </cell>
          <cell r="C12">
            <v>-6731243</v>
          </cell>
          <cell r="D12">
            <v>-93071</v>
          </cell>
          <cell r="E12">
            <v>-1706923</v>
          </cell>
          <cell r="F12">
            <v>-2856725</v>
          </cell>
          <cell r="G12">
            <v>-1830732</v>
          </cell>
          <cell r="I12">
            <v>-13218694</v>
          </cell>
        </row>
        <row r="13">
          <cell r="A13" t="str">
            <v xml:space="preserve">IL-040       </v>
          </cell>
          <cell r="B13" t="str">
            <v>Gross profit</v>
          </cell>
          <cell r="C13">
            <v>11432663</v>
          </cell>
          <cell r="D13">
            <v>48124</v>
          </cell>
          <cell r="E13">
            <v>2251209</v>
          </cell>
          <cell r="F13">
            <v>3913453</v>
          </cell>
          <cell r="G13">
            <v>3349364</v>
          </cell>
          <cell r="I13">
            <v>20994813</v>
          </cell>
        </row>
        <row r="14">
          <cell r="A14" t="str">
            <v xml:space="preserve">IL-060       </v>
          </cell>
          <cell r="B14" t="str">
            <v>Distribution expenses</v>
          </cell>
          <cell r="C14">
            <v>-2727353</v>
          </cell>
          <cell r="E14">
            <v>-437646</v>
          </cell>
          <cell r="F14">
            <v>-663273</v>
          </cell>
          <cell r="G14">
            <v>-962704</v>
          </cell>
          <cell r="I14">
            <v>-4790976</v>
          </cell>
        </row>
        <row r="15">
          <cell r="A15" t="str">
            <v xml:space="preserve">IL-070       </v>
          </cell>
          <cell r="B15" t="str">
            <v>Sales expenses</v>
          </cell>
          <cell r="C15">
            <v>-1415509</v>
          </cell>
          <cell r="D15">
            <v>-4913</v>
          </cell>
          <cell r="E15">
            <v>-242983</v>
          </cell>
          <cell r="F15">
            <v>-589394</v>
          </cell>
          <cell r="G15">
            <v>-424300</v>
          </cell>
          <cell r="I15">
            <v>-2677099</v>
          </cell>
        </row>
        <row r="16">
          <cell r="A16" t="str">
            <v xml:space="preserve">IL-080       </v>
          </cell>
          <cell r="B16" t="str">
            <v>Marketing expenses</v>
          </cell>
          <cell r="C16">
            <v>-946524</v>
          </cell>
          <cell r="E16">
            <v>-172541</v>
          </cell>
          <cell r="F16">
            <v>-242503</v>
          </cell>
          <cell r="G16">
            <v>-327261</v>
          </cell>
          <cell r="I16">
            <v>-1688829</v>
          </cell>
        </row>
        <row r="17">
          <cell r="A17" t="str">
            <v xml:space="preserve">IL-090       </v>
          </cell>
          <cell r="B17" t="str">
            <v>Sales and marketing expenses</v>
          </cell>
          <cell r="C17">
            <v>-2362033</v>
          </cell>
          <cell r="D17">
            <v>-4913</v>
          </cell>
          <cell r="E17">
            <v>-415524</v>
          </cell>
          <cell r="F17">
            <v>-831897</v>
          </cell>
          <cell r="G17">
            <v>-751561</v>
          </cell>
          <cell r="I17">
            <v>-4365928</v>
          </cell>
        </row>
        <row r="18">
          <cell r="A18" t="str">
            <v xml:space="preserve">IL-100       </v>
          </cell>
          <cell r="B18" t="str">
            <v>Administrative expenses</v>
          </cell>
          <cell r="C18">
            <v>-1041809</v>
          </cell>
          <cell r="D18">
            <v>-424</v>
          </cell>
          <cell r="E18">
            <v>-224976</v>
          </cell>
          <cell r="F18">
            <v>-275973</v>
          </cell>
          <cell r="G18">
            <v>-228826</v>
          </cell>
          <cell r="I18">
            <v>-1772008</v>
          </cell>
        </row>
        <row r="19">
          <cell r="A19" t="str">
            <v xml:space="preserve">IL-110       </v>
          </cell>
          <cell r="B19" t="str">
            <v>SG&amp;A (Selling, General, Administrative Expenses)</v>
          </cell>
          <cell r="C19">
            <v>-6131195</v>
          </cell>
          <cell r="D19">
            <v>-5337</v>
          </cell>
          <cell r="E19">
            <v>-1078146</v>
          </cell>
          <cell r="F19">
            <v>-1771143</v>
          </cell>
          <cell r="G19">
            <v>-1943091</v>
          </cell>
          <cell r="I19">
            <v>-10928912</v>
          </cell>
        </row>
        <row r="20">
          <cell r="A20" t="str">
            <v xml:space="preserve">IL-120       </v>
          </cell>
          <cell r="B20" t="str">
            <v>Other operating income/expenses</v>
          </cell>
          <cell r="C20">
            <v>734896</v>
          </cell>
          <cell r="D20">
            <v>163867</v>
          </cell>
          <cell r="E20">
            <v>14007</v>
          </cell>
          <cell r="F20">
            <v>-185369</v>
          </cell>
          <cell r="G20">
            <v>-30017</v>
          </cell>
          <cell r="I20">
            <v>697384</v>
          </cell>
        </row>
        <row r="21">
          <cell r="A21" t="str">
            <v xml:space="preserve">IL-120-E     </v>
          </cell>
          <cell r="B21" t="str">
            <v>Other operating income/expenses (external)</v>
          </cell>
          <cell r="C21">
            <v>734896</v>
          </cell>
          <cell r="D21">
            <v>163867</v>
          </cell>
          <cell r="E21">
            <v>14007</v>
          </cell>
          <cell r="F21">
            <v>-185369</v>
          </cell>
          <cell r="G21">
            <v>-30017</v>
          </cell>
          <cell r="I21">
            <v>697384</v>
          </cell>
        </row>
        <row r="22">
          <cell r="A22" t="str">
            <v xml:space="preserve">IL-130-R     </v>
          </cell>
          <cell r="B22" t="str">
            <v>Normalized profit from operations</v>
          </cell>
          <cell r="C22">
            <v>6036364</v>
          </cell>
          <cell r="D22">
            <v>206654</v>
          </cell>
          <cell r="E22">
            <v>1187070</v>
          </cell>
          <cell r="F22">
            <v>1956941</v>
          </cell>
          <cell r="G22">
            <v>1376256</v>
          </cell>
          <cell r="I22">
            <v>10763285</v>
          </cell>
        </row>
        <row r="23">
          <cell r="A23" t="str">
            <v xml:space="preserve">IL-130-RE    </v>
          </cell>
          <cell r="B23" t="str">
            <v>Normalized profit from operations (external view)</v>
          </cell>
          <cell r="C23">
            <v>6036364</v>
          </cell>
          <cell r="D23">
            <v>206654</v>
          </cell>
          <cell r="E23">
            <v>1187070</v>
          </cell>
          <cell r="F23">
            <v>1956941</v>
          </cell>
          <cell r="G23">
            <v>1376256</v>
          </cell>
          <cell r="I23">
            <v>10763285</v>
          </cell>
        </row>
        <row r="24">
          <cell r="A24" t="str">
            <v xml:space="preserve">IL-125       </v>
          </cell>
          <cell r="B24" t="str">
            <v>Non recurring items above EBIT</v>
          </cell>
          <cell r="C24">
            <v>-17223</v>
          </cell>
          <cell r="E24">
            <v>74543</v>
          </cell>
          <cell r="F24">
            <v>-40452</v>
          </cell>
          <cell r="I24">
            <v>16868</v>
          </cell>
        </row>
        <row r="25">
          <cell r="A25" t="str">
            <v xml:space="preserve">IL-125-E     </v>
          </cell>
          <cell r="B25" t="str">
            <v>Non recurring items above EBIT (external view)</v>
          </cell>
          <cell r="C25">
            <v>-17223</v>
          </cell>
          <cell r="E25">
            <v>74543</v>
          </cell>
          <cell r="F25">
            <v>-40452</v>
          </cell>
          <cell r="I25">
            <v>16868</v>
          </cell>
        </row>
        <row r="26">
          <cell r="A26" t="str">
            <v xml:space="preserve">IL-130       </v>
          </cell>
          <cell r="B26" t="str">
            <v>Profit from operations</v>
          </cell>
          <cell r="C26">
            <v>6019141</v>
          </cell>
          <cell r="D26">
            <v>206654</v>
          </cell>
          <cell r="E26">
            <v>1261613</v>
          </cell>
          <cell r="F26">
            <v>1916489</v>
          </cell>
          <cell r="G26">
            <v>1376256</v>
          </cell>
          <cell r="I26">
            <v>10780153</v>
          </cell>
        </row>
        <row r="27">
          <cell r="A27" t="str">
            <v xml:space="preserve">IL-160       </v>
          </cell>
          <cell r="B27" t="str">
            <v>Net financing costs</v>
          </cell>
          <cell r="C27">
            <v>-1310687</v>
          </cell>
          <cell r="D27">
            <v>-450370</v>
          </cell>
          <cell r="E27">
            <v>-61193</v>
          </cell>
          <cell r="F27">
            <v>-762072</v>
          </cell>
          <cell r="G27">
            <v>379881</v>
          </cell>
          <cell r="I27">
            <v>-2204441</v>
          </cell>
        </row>
        <row r="28">
          <cell r="A28" t="str">
            <v xml:space="preserve">IL-170       </v>
          </cell>
          <cell r="B28" t="str">
            <v>Share of results of associates</v>
          </cell>
          <cell r="C28">
            <v>-5687</v>
          </cell>
          <cell r="E28">
            <v>4439</v>
          </cell>
          <cell r="G28">
            <v>1148</v>
          </cell>
          <cell r="I28">
            <v>-100</v>
          </cell>
        </row>
        <row r="29">
          <cell r="A29" t="str">
            <v xml:space="preserve">IL-180-R     </v>
          </cell>
          <cell r="B29" t="str">
            <v>Profit before tax before non recurring items</v>
          </cell>
          <cell r="C29">
            <v>4719990</v>
          </cell>
          <cell r="D29">
            <v>-243716</v>
          </cell>
          <cell r="E29">
            <v>1130316</v>
          </cell>
          <cell r="F29">
            <v>1194869</v>
          </cell>
          <cell r="G29">
            <v>1757285</v>
          </cell>
          <cell r="I29">
            <v>8558744</v>
          </cell>
        </row>
        <row r="30">
          <cell r="A30" t="str">
            <v xml:space="preserve">IL-180-RE    </v>
          </cell>
          <cell r="B30" t="str">
            <v>Profit before tax before non recurring items (ext)</v>
          </cell>
          <cell r="C30">
            <v>4719990</v>
          </cell>
          <cell r="D30">
            <v>-243716</v>
          </cell>
          <cell r="E30">
            <v>1130316</v>
          </cell>
          <cell r="F30">
            <v>1194869</v>
          </cell>
          <cell r="G30">
            <v>1757285</v>
          </cell>
          <cell r="I30">
            <v>8558744</v>
          </cell>
        </row>
        <row r="31">
          <cell r="A31" t="str">
            <v xml:space="preserve">IL-180       </v>
          </cell>
          <cell r="B31" t="str">
            <v>Profit before tax</v>
          </cell>
          <cell r="C31">
            <v>4702767</v>
          </cell>
          <cell r="D31">
            <v>-243716</v>
          </cell>
          <cell r="E31">
            <v>1204859</v>
          </cell>
          <cell r="F31">
            <v>1154417</v>
          </cell>
          <cell r="G31">
            <v>1757285</v>
          </cell>
          <cell r="I31">
            <v>8575612</v>
          </cell>
        </row>
        <row r="32">
          <cell r="A32" t="str">
            <v xml:space="preserve">IL-190       </v>
          </cell>
          <cell r="B32" t="str">
            <v>Income tax expense</v>
          </cell>
          <cell r="C32">
            <v>781591</v>
          </cell>
          <cell r="D32">
            <v>-164016</v>
          </cell>
          <cell r="E32">
            <v>-317768</v>
          </cell>
          <cell r="F32">
            <v>-516444</v>
          </cell>
          <cell r="G32">
            <v>-475313</v>
          </cell>
          <cell r="I32">
            <v>-691950</v>
          </cell>
        </row>
        <row r="33">
          <cell r="A33" t="str">
            <v xml:space="preserve">IL-200-R     </v>
          </cell>
          <cell r="B33" t="str">
            <v>Profit recurring</v>
          </cell>
          <cell r="C33">
            <v>5501581</v>
          </cell>
          <cell r="D33">
            <v>-407732</v>
          </cell>
          <cell r="E33">
            <v>812548</v>
          </cell>
          <cell r="F33">
            <v>678425</v>
          </cell>
          <cell r="G33">
            <v>1281972</v>
          </cell>
          <cell r="I33">
            <v>7866794</v>
          </cell>
        </row>
        <row r="34">
          <cell r="A34" t="str">
            <v xml:space="preserve">IL-200-RE    </v>
          </cell>
          <cell r="B34" t="str">
            <v>Profit recurring (external view)</v>
          </cell>
          <cell r="C34">
            <v>5501581</v>
          </cell>
          <cell r="D34">
            <v>-407732</v>
          </cell>
          <cell r="E34">
            <v>812548</v>
          </cell>
          <cell r="F34">
            <v>678425</v>
          </cell>
          <cell r="G34">
            <v>1281972</v>
          </cell>
          <cell r="I34">
            <v>7866794</v>
          </cell>
        </row>
        <row r="35">
          <cell r="A35" t="str">
            <v xml:space="preserve">IL-195       </v>
          </cell>
          <cell r="B35" t="str">
            <v>Income taxes on non recurring items</v>
          </cell>
          <cell r="C35">
            <v>5718</v>
          </cell>
          <cell r="E35">
            <v>619</v>
          </cell>
          <cell r="F35">
            <v>23897</v>
          </cell>
          <cell r="I35">
            <v>30234</v>
          </cell>
        </row>
        <row r="36">
          <cell r="A36" t="str">
            <v xml:space="preserve">IL-197       </v>
          </cell>
          <cell r="B36" t="str">
            <v>Profit from continuing operations</v>
          </cell>
          <cell r="C36">
            <v>5490076</v>
          </cell>
          <cell r="D36">
            <v>-407732</v>
          </cell>
          <cell r="E36">
            <v>887710</v>
          </cell>
          <cell r="F36">
            <v>661870</v>
          </cell>
          <cell r="G36">
            <v>1281972</v>
          </cell>
          <cell r="I36">
            <v>7913896</v>
          </cell>
        </row>
        <row r="37">
          <cell r="A37" t="str">
            <v xml:space="preserve">IL-200       </v>
          </cell>
          <cell r="B37" t="str">
            <v>Profit</v>
          </cell>
          <cell r="C37">
            <v>5490076</v>
          </cell>
          <cell r="D37">
            <v>-407732</v>
          </cell>
          <cell r="E37">
            <v>887710</v>
          </cell>
          <cell r="F37">
            <v>661870</v>
          </cell>
          <cell r="G37">
            <v>1281972</v>
          </cell>
          <cell r="I37">
            <v>7913896</v>
          </cell>
        </row>
        <row r="38">
          <cell r="A38" t="str">
            <v xml:space="preserve">IL-210       </v>
          </cell>
          <cell r="B38" t="str">
            <v>Profit attributable to minority interest - recurr</v>
          </cell>
          <cell r="C38">
            <v>-144</v>
          </cell>
          <cell r="E38">
            <v>133719</v>
          </cell>
          <cell r="F38">
            <v>104330</v>
          </cell>
          <cell r="I38">
            <v>237905</v>
          </cell>
        </row>
        <row r="39">
          <cell r="A39" t="str">
            <v xml:space="preserve">IL-215-R     </v>
          </cell>
          <cell r="B39" t="str">
            <v>Profit attrib. to eq holder - recurr</v>
          </cell>
          <cell r="C39">
            <v>5501725</v>
          </cell>
          <cell r="D39">
            <v>-407732</v>
          </cell>
          <cell r="E39">
            <v>678829</v>
          </cell>
          <cell r="F39">
            <v>574095</v>
          </cell>
          <cell r="G39">
            <v>1281972</v>
          </cell>
          <cell r="I39">
            <v>7628889</v>
          </cell>
        </row>
        <row r="40">
          <cell r="A40" t="str">
            <v xml:space="preserve">IL-215-RE    </v>
          </cell>
          <cell r="B40" t="str">
            <v>Profit attrib. to eq holder - recurr (ext. view)</v>
          </cell>
          <cell r="C40">
            <v>5501725</v>
          </cell>
          <cell r="D40">
            <v>-407732</v>
          </cell>
          <cell r="E40">
            <v>678829</v>
          </cell>
          <cell r="F40">
            <v>574095</v>
          </cell>
          <cell r="G40">
            <v>1281972</v>
          </cell>
          <cell r="I40">
            <v>7628889</v>
          </cell>
        </row>
        <row r="41">
          <cell r="A41" t="str">
            <v xml:space="preserve">IL-213       </v>
          </cell>
          <cell r="B41" t="str">
            <v>Profit attributable to minority interest- non rec</v>
          </cell>
          <cell r="E41">
            <v>11718</v>
          </cell>
          <cell r="I41">
            <v>11718</v>
          </cell>
        </row>
        <row r="42">
          <cell r="A42" t="str">
            <v xml:space="preserve">IL-215       </v>
          </cell>
          <cell r="B42" t="str">
            <v>Profit attributable to equity holders of AB InBev</v>
          </cell>
          <cell r="C42">
            <v>5490220</v>
          </cell>
          <cell r="D42">
            <v>-407732</v>
          </cell>
          <cell r="E42">
            <v>742273</v>
          </cell>
          <cell r="F42">
            <v>557540</v>
          </cell>
          <cell r="G42">
            <v>1281972</v>
          </cell>
          <cell r="I42">
            <v>7664273</v>
          </cell>
        </row>
        <row r="43">
          <cell r="A43" t="str">
            <v xml:space="preserve">IL-230-R     </v>
          </cell>
          <cell r="B43" t="str">
            <v>Profit attributable to equity holders (normalized)</v>
          </cell>
          <cell r="C43">
            <v>5501725</v>
          </cell>
          <cell r="D43">
            <v>-407732</v>
          </cell>
          <cell r="E43">
            <v>678829</v>
          </cell>
          <cell r="F43">
            <v>574095</v>
          </cell>
          <cell r="G43">
            <v>1281972</v>
          </cell>
          <cell r="I43">
            <v>7628889</v>
          </cell>
        </row>
        <row r="44">
          <cell r="A44" t="str">
            <v xml:space="preserve">IL-230-RE    </v>
          </cell>
          <cell r="B44" t="str">
            <v>Profit attributable to eq holders (normalized)/ext</v>
          </cell>
          <cell r="C44">
            <v>5501725</v>
          </cell>
          <cell r="D44">
            <v>-407732</v>
          </cell>
          <cell r="E44">
            <v>678829</v>
          </cell>
          <cell r="F44">
            <v>574095</v>
          </cell>
          <cell r="G44">
            <v>1281972</v>
          </cell>
          <cell r="I44">
            <v>7628889</v>
          </cell>
        </row>
        <row r="45">
          <cell r="A45" t="str">
            <v xml:space="preserve">IL-230-NR    </v>
          </cell>
          <cell r="B45" t="str">
            <v>Profit attrib to equity holders - non recurring</v>
          </cell>
          <cell r="C45">
            <v>-11505</v>
          </cell>
          <cell r="E45">
            <v>63444</v>
          </cell>
          <cell r="F45">
            <v>-16555</v>
          </cell>
          <cell r="I45">
            <v>35384</v>
          </cell>
        </row>
        <row r="46">
          <cell r="A46" t="str">
            <v xml:space="preserve">IL-230-NRE   </v>
          </cell>
          <cell r="B46" t="str">
            <v>Profit attrib to eq holders - non recurring (ext)</v>
          </cell>
          <cell r="C46">
            <v>-11505</v>
          </cell>
          <cell r="D46">
            <v>0</v>
          </cell>
          <cell r="E46">
            <v>63444</v>
          </cell>
          <cell r="F46">
            <v>-16555</v>
          </cell>
          <cell r="G46">
            <v>0</v>
          </cell>
          <cell r="I46">
            <v>35384</v>
          </cell>
        </row>
        <row r="47">
          <cell r="A47" t="str">
            <v xml:space="preserve">IL-230       </v>
          </cell>
          <cell r="B47" t="str">
            <v>Profit attributable to equity holders of AB InBev</v>
          </cell>
          <cell r="C47">
            <v>5490220</v>
          </cell>
          <cell r="D47">
            <v>-407732</v>
          </cell>
          <cell r="E47">
            <v>742273</v>
          </cell>
          <cell r="F47">
            <v>557540</v>
          </cell>
          <cell r="G47">
            <v>1281972</v>
          </cell>
          <cell r="I47">
            <v>7664273</v>
          </cell>
        </row>
        <row r="48">
          <cell r="A48" t="str">
            <v xml:space="preserve">IM-100-RE    </v>
          </cell>
          <cell r="B48" t="str">
            <v>..Normalized EBITDA (external view)</v>
          </cell>
          <cell r="C48">
            <v>7698107</v>
          </cell>
          <cell r="D48">
            <v>206654</v>
          </cell>
          <cell r="E48">
            <v>1508977</v>
          </cell>
          <cell r="F48">
            <v>2657139</v>
          </cell>
          <cell r="G48">
            <v>1552584</v>
          </cell>
          <cell r="I48">
            <v>13623461</v>
          </cell>
        </row>
        <row r="49">
          <cell r="A49" t="str">
            <v xml:space="preserve">IM-100-R     </v>
          </cell>
          <cell r="B49" t="str">
            <v>..Normalized EBITDA</v>
          </cell>
          <cell r="C49">
            <v>7698107</v>
          </cell>
          <cell r="D49">
            <v>206654</v>
          </cell>
          <cell r="E49">
            <v>1508977</v>
          </cell>
          <cell r="F49">
            <v>2655667</v>
          </cell>
          <cell r="G49">
            <v>1552584</v>
          </cell>
          <cell r="I49">
            <v>13621989</v>
          </cell>
        </row>
        <row r="50">
          <cell r="A50" t="str">
            <v xml:space="preserve">IM-100       </v>
          </cell>
          <cell r="B50" t="str">
            <v>EBITDA</v>
          </cell>
          <cell r="C50">
            <v>7680884</v>
          </cell>
          <cell r="D50">
            <v>206654</v>
          </cell>
          <cell r="E50">
            <v>1583520</v>
          </cell>
          <cell r="F50">
            <v>2616687</v>
          </cell>
          <cell r="G50">
            <v>1552584</v>
          </cell>
          <cell r="I50">
            <v>13640329</v>
          </cell>
        </row>
      </sheetData>
      <sheetData sheetId="31">
        <row r="1">
          <cell r="A1" t="str">
            <v>Group: 4AM -- Consolidation Ambev AS --</v>
          </cell>
        </row>
        <row r="2">
          <cell r="A2" t="str">
            <v>Form: 01IL Income Statement - legal view (Synthesis)</v>
          </cell>
          <cell r="D2" t="str">
            <v>Dim 1 - B Unit: Total</v>
          </cell>
        </row>
        <row r="3">
          <cell r="A3" t="str">
            <v xml:space="preserve">Closing Version: V79  Repo + JL 01-79                                                                                     </v>
          </cell>
          <cell r="D3" t="str">
            <v>Dim 2 - Mgt: Total</v>
          </cell>
        </row>
        <row r="4">
          <cell r="A4" t="str">
            <v xml:space="preserve">Contribution Version: CONS Consolidated Values                                                                                 </v>
          </cell>
          <cell r="D4" t="str">
            <v>Dim 3 - Mgt: Total</v>
          </cell>
        </row>
        <row r="5">
          <cell r="A5" t="str">
            <v xml:space="preserve">Structure: ND 4AM: Legal (Actuality AC)                         </v>
          </cell>
          <cell r="D5" t="str">
            <v>Extended Dim 4: Total</v>
          </cell>
        </row>
        <row r="6">
          <cell r="A6" t="str">
            <v xml:space="preserve">Currency: BRL </v>
          </cell>
        </row>
        <row r="7">
          <cell r="A7" t="str">
            <v xml:space="preserve">Period: 1806 Actual (Conso tp: *C)                                                                               </v>
          </cell>
        </row>
        <row r="8">
          <cell r="A8" t="str">
            <v>Batch Id: 111184, Consolidation was run with the Ignore Invalid Reconciliations and Missing Data option.</v>
          </cell>
        </row>
        <row r="9">
          <cell r="C9" t="str">
            <v>B40001</v>
          </cell>
          <cell r="D9" t="str">
            <v>L40040</v>
          </cell>
          <cell r="E9" t="str">
            <v>Z4HILA</v>
          </cell>
          <cell r="F9" t="str">
            <v>Z4LAS</v>
          </cell>
          <cell r="G9" t="str">
            <v>Z4NA</v>
          </cell>
          <cell r="H9" t="str">
            <v>Group</v>
          </cell>
        </row>
        <row r="10">
          <cell r="C10" t="str">
            <v>AMBEV BR</v>
          </cell>
          <cell r="D10" t="str">
            <v>AM:ABVLux</v>
          </cell>
          <cell r="E10" t="str">
            <v>HILA</v>
          </cell>
          <cell r="F10" t="str">
            <v>- LAS -</v>
          </cell>
          <cell r="G10" t="str">
            <v>- NA -</v>
          </cell>
          <cell r="H10" t="str">
            <v>Adjust</v>
          </cell>
          <cell r="I10" t="str">
            <v>Total</v>
          </cell>
        </row>
        <row r="11">
          <cell r="A11" t="str">
            <v xml:space="preserve">IL-010       </v>
          </cell>
          <cell r="B11" t="str">
            <v>Revenue</v>
          </cell>
          <cell r="C11">
            <v>12003153</v>
          </cell>
          <cell r="D11">
            <v>54816</v>
          </cell>
          <cell r="E11">
            <v>2472435</v>
          </cell>
          <cell r="F11">
            <v>5480037</v>
          </cell>
          <cell r="G11">
            <v>3139323</v>
          </cell>
          <cell r="I11">
            <v>23149764</v>
          </cell>
        </row>
        <row r="12">
          <cell r="A12" t="str">
            <v xml:space="preserve">IL-030       </v>
          </cell>
          <cell r="B12" t="str">
            <v>Cost of sales</v>
          </cell>
          <cell r="C12">
            <v>-4491249</v>
          </cell>
          <cell r="D12">
            <v>-36189</v>
          </cell>
          <cell r="E12">
            <v>-1044669</v>
          </cell>
          <cell r="F12">
            <v>-2147042</v>
          </cell>
          <cell r="G12">
            <v>-1128832</v>
          </cell>
          <cell r="I12">
            <v>-8847981</v>
          </cell>
        </row>
        <row r="13">
          <cell r="A13" t="str">
            <v xml:space="preserve">IL-040       </v>
          </cell>
          <cell r="B13" t="str">
            <v>Gross profit</v>
          </cell>
          <cell r="C13">
            <v>7511904</v>
          </cell>
          <cell r="D13">
            <v>18627</v>
          </cell>
          <cell r="E13">
            <v>1427766</v>
          </cell>
          <cell r="F13">
            <v>3332995</v>
          </cell>
          <cell r="G13">
            <v>2010491</v>
          </cell>
          <cell r="I13">
            <v>14301783</v>
          </cell>
        </row>
        <row r="14">
          <cell r="A14" t="str">
            <v xml:space="preserve">IL-060       </v>
          </cell>
          <cell r="B14" t="str">
            <v>Distribution expenses</v>
          </cell>
          <cell r="C14">
            <v>-1810810</v>
          </cell>
          <cell r="E14">
            <v>-271288</v>
          </cell>
          <cell r="F14">
            <v>-552316</v>
          </cell>
          <cell r="G14">
            <v>-580871</v>
          </cell>
          <cell r="I14">
            <v>-3215285</v>
          </cell>
        </row>
        <row r="15">
          <cell r="A15" t="str">
            <v xml:space="preserve">IL-070       </v>
          </cell>
          <cell r="B15" t="str">
            <v>Sales expenses</v>
          </cell>
          <cell r="C15">
            <v>-996343</v>
          </cell>
          <cell r="E15">
            <v>-153353</v>
          </cell>
          <cell r="F15">
            <v>-434281</v>
          </cell>
          <cell r="G15">
            <v>-265595</v>
          </cell>
          <cell r="I15">
            <v>-1849572</v>
          </cell>
        </row>
        <row r="16">
          <cell r="A16" t="str">
            <v xml:space="preserve">IL-080       </v>
          </cell>
          <cell r="B16" t="str">
            <v>Marketing expenses</v>
          </cell>
          <cell r="C16">
            <v>-671501</v>
          </cell>
          <cell r="E16">
            <v>-120488</v>
          </cell>
          <cell r="F16">
            <v>-197524</v>
          </cell>
          <cell r="G16">
            <v>-209893</v>
          </cell>
          <cell r="I16">
            <v>-1199406</v>
          </cell>
        </row>
        <row r="17">
          <cell r="A17" t="str">
            <v xml:space="preserve">IL-090       </v>
          </cell>
          <cell r="B17" t="str">
            <v>Sales and marketing expenses</v>
          </cell>
          <cell r="C17">
            <v>-1667844</v>
          </cell>
          <cell r="E17">
            <v>-273841</v>
          </cell>
          <cell r="F17">
            <v>-631805</v>
          </cell>
          <cell r="G17">
            <v>-475488</v>
          </cell>
          <cell r="I17">
            <v>-3048978</v>
          </cell>
        </row>
        <row r="18">
          <cell r="A18" t="str">
            <v xml:space="preserve">IL-100       </v>
          </cell>
          <cell r="B18" t="str">
            <v>Administrative expenses</v>
          </cell>
          <cell r="C18">
            <v>-648499</v>
          </cell>
          <cell r="D18">
            <v>-413</v>
          </cell>
          <cell r="E18">
            <v>-145480</v>
          </cell>
          <cell r="F18">
            <v>-226350</v>
          </cell>
          <cell r="G18">
            <v>-134161</v>
          </cell>
          <cell r="I18">
            <v>-1154903</v>
          </cell>
        </row>
        <row r="19">
          <cell r="A19" t="str">
            <v xml:space="preserve">IL-110       </v>
          </cell>
          <cell r="B19" t="str">
            <v>SG&amp;A (Selling, General, Administrative Expenses)</v>
          </cell>
          <cell r="C19">
            <v>-4127153</v>
          </cell>
          <cell r="D19">
            <v>-413</v>
          </cell>
          <cell r="E19">
            <v>-690609</v>
          </cell>
          <cell r="F19">
            <v>-1410471</v>
          </cell>
          <cell r="G19">
            <v>-1190520</v>
          </cell>
          <cell r="I19">
            <v>-7419166</v>
          </cell>
        </row>
        <row r="20">
          <cell r="A20" t="str">
            <v xml:space="preserve">IL-120       </v>
          </cell>
          <cell r="B20" t="str">
            <v>Other operating income/expenses</v>
          </cell>
          <cell r="C20">
            <v>531154</v>
          </cell>
          <cell r="D20">
            <v>117242</v>
          </cell>
          <cell r="E20">
            <v>15424</v>
          </cell>
          <cell r="F20">
            <v>-138823</v>
          </cell>
          <cell r="G20">
            <v>-25909</v>
          </cell>
          <cell r="I20">
            <v>499088</v>
          </cell>
        </row>
        <row r="21">
          <cell r="A21" t="str">
            <v xml:space="preserve">IL-120-E     </v>
          </cell>
          <cell r="B21" t="str">
            <v>Other operating income/expenses (external)</v>
          </cell>
          <cell r="C21">
            <v>531154</v>
          </cell>
          <cell r="D21">
            <v>117242</v>
          </cell>
          <cell r="E21">
            <v>15424</v>
          </cell>
          <cell r="F21">
            <v>-138823</v>
          </cell>
          <cell r="G21">
            <v>-25909</v>
          </cell>
          <cell r="I21">
            <v>499088</v>
          </cell>
        </row>
        <row r="22">
          <cell r="A22" t="str">
            <v xml:space="preserve">IL-130-R     </v>
          </cell>
          <cell r="B22" t="str">
            <v>Normalized profit from operations</v>
          </cell>
          <cell r="C22">
            <v>3915905</v>
          </cell>
          <cell r="D22">
            <v>135456</v>
          </cell>
          <cell r="E22">
            <v>752581</v>
          </cell>
          <cell r="F22">
            <v>1783701</v>
          </cell>
          <cell r="G22">
            <v>794062</v>
          </cell>
          <cell r="I22">
            <v>7381705</v>
          </cell>
        </row>
        <row r="23">
          <cell r="A23" t="str">
            <v xml:space="preserve">IL-130-RE    </v>
          </cell>
          <cell r="B23" t="str">
            <v>Normalized profit from operations (external view)</v>
          </cell>
          <cell r="C23">
            <v>3915905</v>
          </cell>
          <cell r="D23">
            <v>135456</v>
          </cell>
          <cell r="E23">
            <v>752581</v>
          </cell>
          <cell r="F23">
            <v>1783701</v>
          </cell>
          <cell r="G23">
            <v>794062</v>
          </cell>
          <cell r="I23">
            <v>7381705</v>
          </cell>
        </row>
        <row r="24">
          <cell r="A24" t="str">
            <v xml:space="preserve">IL-125       </v>
          </cell>
          <cell r="B24" t="str">
            <v>Non recurring items above EBIT</v>
          </cell>
          <cell r="C24">
            <v>-8408</v>
          </cell>
          <cell r="E24">
            <v>73704</v>
          </cell>
          <cell r="F24">
            <v>-35601</v>
          </cell>
          <cell r="I24">
            <v>29695</v>
          </cell>
        </row>
        <row r="25">
          <cell r="A25" t="str">
            <v xml:space="preserve">IL-125-E     </v>
          </cell>
          <cell r="B25" t="str">
            <v>Non recurring items above EBIT (external view)</v>
          </cell>
          <cell r="C25">
            <v>-8408</v>
          </cell>
          <cell r="E25">
            <v>73704</v>
          </cell>
          <cell r="F25">
            <v>-35601</v>
          </cell>
          <cell r="I25">
            <v>29695</v>
          </cell>
        </row>
        <row r="26">
          <cell r="A26" t="str">
            <v xml:space="preserve">IL-130       </v>
          </cell>
          <cell r="B26" t="str">
            <v>Profit from operations</v>
          </cell>
          <cell r="C26">
            <v>3907497</v>
          </cell>
          <cell r="D26">
            <v>135456</v>
          </cell>
          <cell r="E26">
            <v>826285</v>
          </cell>
          <cell r="F26">
            <v>1748100</v>
          </cell>
          <cell r="G26">
            <v>794062</v>
          </cell>
          <cell r="I26">
            <v>7411400</v>
          </cell>
        </row>
        <row r="27">
          <cell r="A27" t="str">
            <v xml:space="preserve">IL-160       </v>
          </cell>
          <cell r="B27" t="str">
            <v>Net financing costs</v>
          </cell>
          <cell r="C27">
            <v>-867326</v>
          </cell>
          <cell r="D27">
            <v>-216880</v>
          </cell>
          <cell r="E27">
            <v>-13960</v>
          </cell>
          <cell r="F27">
            <v>-719256</v>
          </cell>
          <cell r="G27">
            <v>224061</v>
          </cell>
          <cell r="I27">
            <v>-1593361</v>
          </cell>
        </row>
        <row r="28">
          <cell r="A28" t="str">
            <v xml:space="preserve">IL-170       </v>
          </cell>
          <cell r="B28" t="str">
            <v>Share of results of associates</v>
          </cell>
          <cell r="C28">
            <v>-3693</v>
          </cell>
          <cell r="E28">
            <v>6131</v>
          </cell>
          <cell r="G28">
            <v>734</v>
          </cell>
          <cell r="I28">
            <v>3172</v>
          </cell>
        </row>
        <row r="29">
          <cell r="A29" t="str">
            <v xml:space="preserve">IL-180-R     </v>
          </cell>
          <cell r="B29" t="str">
            <v>Profit before tax before non recurring items</v>
          </cell>
          <cell r="C29">
            <v>3044886</v>
          </cell>
          <cell r="D29">
            <v>-81424</v>
          </cell>
          <cell r="E29">
            <v>744752</v>
          </cell>
          <cell r="F29">
            <v>1064445</v>
          </cell>
          <cell r="G29">
            <v>1018857</v>
          </cell>
          <cell r="I29">
            <v>5791516</v>
          </cell>
        </row>
        <row r="30">
          <cell r="A30" t="str">
            <v xml:space="preserve">IL-180-RE    </v>
          </cell>
          <cell r="B30" t="str">
            <v>Profit before tax before non recurring items (ext)</v>
          </cell>
          <cell r="C30">
            <v>3044886</v>
          </cell>
          <cell r="D30">
            <v>-81424</v>
          </cell>
          <cell r="E30">
            <v>744752</v>
          </cell>
          <cell r="F30">
            <v>1064445</v>
          </cell>
          <cell r="G30">
            <v>1018857</v>
          </cell>
          <cell r="I30">
            <v>5791516</v>
          </cell>
        </row>
        <row r="31">
          <cell r="A31" t="str">
            <v xml:space="preserve">IL-180       </v>
          </cell>
          <cell r="B31" t="str">
            <v>Profit before tax</v>
          </cell>
          <cell r="C31">
            <v>3036478</v>
          </cell>
          <cell r="D31">
            <v>-81424</v>
          </cell>
          <cell r="E31">
            <v>818456</v>
          </cell>
          <cell r="F31">
            <v>1028844</v>
          </cell>
          <cell r="G31">
            <v>1018857</v>
          </cell>
          <cell r="I31">
            <v>5821211</v>
          </cell>
        </row>
        <row r="32">
          <cell r="A32" t="str">
            <v xml:space="preserve">IL-190       </v>
          </cell>
          <cell r="B32" t="str">
            <v>Income tax expense</v>
          </cell>
          <cell r="C32">
            <v>206859</v>
          </cell>
          <cell r="D32">
            <v>-125945</v>
          </cell>
          <cell r="E32">
            <v>-185852</v>
          </cell>
          <cell r="F32">
            <v>-450979</v>
          </cell>
          <cell r="G32">
            <v>-276237</v>
          </cell>
          <cell r="I32">
            <v>-832154</v>
          </cell>
        </row>
        <row r="33">
          <cell r="A33" t="str">
            <v xml:space="preserve">IL-200-R     </v>
          </cell>
          <cell r="B33" t="str">
            <v>Profit recurring</v>
          </cell>
          <cell r="C33">
            <v>3251745</v>
          </cell>
          <cell r="D33">
            <v>-207369</v>
          </cell>
          <cell r="E33">
            <v>558900</v>
          </cell>
          <cell r="F33">
            <v>613466</v>
          </cell>
          <cell r="G33">
            <v>742620</v>
          </cell>
          <cell r="I33">
            <v>4959362</v>
          </cell>
        </row>
        <row r="34">
          <cell r="A34" t="str">
            <v xml:space="preserve">IL-200-RE    </v>
          </cell>
          <cell r="B34" t="str">
            <v>Profit recurring (external view)</v>
          </cell>
          <cell r="C34">
            <v>3251745</v>
          </cell>
          <cell r="D34">
            <v>-207369</v>
          </cell>
          <cell r="E34">
            <v>558900</v>
          </cell>
          <cell r="F34">
            <v>613466</v>
          </cell>
          <cell r="G34">
            <v>742620</v>
          </cell>
          <cell r="I34">
            <v>4959362</v>
          </cell>
        </row>
        <row r="35">
          <cell r="A35" t="str">
            <v xml:space="preserve">IL-195       </v>
          </cell>
          <cell r="B35" t="str">
            <v>Income taxes on non recurring items</v>
          </cell>
          <cell r="C35">
            <v>2844</v>
          </cell>
          <cell r="E35">
            <v>289</v>
          </cell>
          <cell r="F35">
            <v>29600</v>
          </cell>
          <cell r="I35">
            <v>32733</v>
          </cell>
        </row>
        <row r="36">
          <cell r="A36" t="str">
            <v xml:space="preserve">IL-197       </v>
          </cell>
          <cell r="B36" t="str">
            <v>Profit from continuing operations</v>
          </cell>
          <cell r="C36">
            <v>3246181</v>
          </cell>
          <cell r="D36">
            <v>-207369</v>
          </cell>
          <cell r="E36">
            <v>632893</v>
          </cell>
          <cell r="F36">
            <v>607465</v>
          </cell>
          <cell r="G36">
            <v>742620</v>
          </cell>
          <cell r="I36">
            <v>5021790</v>
          </cell>
        </row>
        <row r="37">
          <cell r="A37" t="str">
            <v xml:space="preserve">IL-200       </v>
          </cell>
          <cell r="B37" t="str">
            <v>Profit</v>
          </cell>
          <cell r="C37">
            <v>3246181</v>
          </cell>
          <cell r="D37">
            <v>-207369</v>
          </cell>
          <cell r="E37">
            <v>632893</v>
          </cell>
          <cell r="F37">
            <v>607465</v>
          </cell>
          <cell r="G37">
            <v>742620</v>
          </cell>
          <cell r="I37">
            <v>5021790</v>
          </cell>
        </row>
        <row r="38">
          <cell r="A38" t="str">
            <v xml:space="preserve">IL-210       </v>
          </cell>
          <cell r="B38" t="str">
            <v>Profit attributable to minority interest - recurr</v>
          </cell>
          <cell r="C38">
            <v>-56</v>
          </cell>
          <cell r="E38">
            <v>107300</v>
          </cell>
          <cell r="F38">
            <v>70040</v>
          </cell>
          <cell r="I38">
            <v>177284</v>
          </cell>
        </row>
        <row r="39">
          <cell r="A39" t="str">
            <v xml:space="preserve">IL-215-R     </v>
          </cell>
          <cell r="B39" t="str">
            <v>Profit attrib. to eq holder - recurr</v>
          </cell>
          <cell r="C39">
            <v>3251801</v>
          </cell>
          <cell r="D39">
            <v>-207369</v>
          </cell>
          <cell r="E39">
            <v>451600</v>
          </cell>
          <cell r="F39">
            <v>543426</v>
          </cell>
          <cell r="G39">
            <v>742620</v>
          </cell>
          <cell r="I39">
            <v>4782078</v>
          </cell>
        </row>
        <row r="40">
          <cell r="A40" t="str">
            <v xml:space="preserve">IL-215-RE    </v>
          </cell>
          <cell r="B40" t="str">
            <v>Profit attrib. to eq holder - recurr (ext. view)</v>
          </cell>
          <cell r="C40">
            <v>3251801</v>
          </cell>
          <cell r="D40">
            <v>-207369</v>
          </cell>
          <cell r="E40">
            <v>451600</v>
          </cell>
          <cell r="F40">
            <v>543426</v>
          </cell>
          <cell r="G40">
            <v>742620</v>
          </cell>
          <cell r="I40">
            <v>4782078</v>
          </cell>
        </row>
        <row r="41">
          <cell r="A41" t="str">
            <v xml:space="preserve">IL-213       </v>
          </cell>
          <cell r="B41" t="str">
            <v>Profit attributable to minority interest- non rec</v>
          </cell>
          <cell r="E41">
            <v>11392</v>
          </cell>
          <cell r="I41">
            <v>11392</v>
          </cell>
        </row>
        <row r="42">
          <cell r="A42" t="str">
            <v xml:space="preserve">IL-215       </v>
          </cell>
          <cell r="B42" t="str">
            <v>Profit attributable to equity holders of AB InBev</v>
          </cell>
          <cell r="C42">
            <v>3246237</v>
          </cell>
          <cell r="D42">
            <v>-207369</v>
          </cell>
          <cell r="E42">
            <v>514201</v>
          </cell>
          <cell r="F42">
            <v>537425</v>
          </cell>
          <cell r="G42">
            <v>742620</v>
          </cell>
          <cell r="I42">
            <v>4833114</v>
          </cell>
        </row>
        <row r="43">
          <cell r="A43" t="str">
            <v xml:space="preserve">IL-230-R     </v>
          </cell>
          <cell r="B43" t="str">
            <v>Profit attributable to equity holders (normalized)</v>
          </cell>
          <cell r="C43">
            <v>3251801</v>
          </cell>
          <cell r="D43">
            <v>-207369</v>
          </cell>
          <cell r="E43">
            <v>451600</v>
          </cell>
          <cell r="F43">
            <v>543426</v>
          </cell>
          <cell r="G43">
            <v>742620</v>
          </cell>
          <cell r="I43">
            <v>4782078</v>
          </cell>
        </row>
        <row r="44">
          <cell r="A44" t="str">
            <v xml:space="preserve">IL-230-RE    </v>
          </cell>
          <cell r="B44" t="str">
            <v>Profit attributable to eq holders (normalized)/ext</v>
          </cell>
          <cell r="C44">
            <v>3251801</v>
          </cell>
          <cell r="D44">
            <v>-207369</v>
          </cell>
          <cell r="E44">
            <v>451600</v>
          </cell>
          <cell r="F44">
            <v>543426</v>
          </cell>
          <cell r="G44">
            <v>742620</v>
          </cell>
          <cell r="I44">
            <v>4782078</v>
          </cell>
        </row>
        <row r="45">
          <cell r="A45" t="str">
            <v xml:space="preserve">IL-230-NR    </v>
          </cell>
          <cell r="B45" t="str">
            <v>Profit attrib to equity holders - non recurring</v>
          </cell>
          <cell r="C45">
            <v>-5564</v>
          </cell>
          <cell r="E45">
            <v>62601</v>
          </cell>
          <cell r="F45">
            <v>-6001</v>
          </cell>
          <cell r="I45">
            <v>51036</v>
          </cell>
        </row>
        <row r="46">
          <cell r="A46" t="str">
            <v xml:space="preserve">IL-230-NRE   </v>
          </cell>
          <cell r="B46" t="str">
            <v>Profit attrib to eq holders - non recurring (ext)</v>
          </cell>
          <cell r="C46">
            <v>-5564</v>
          </cell>
          <cell r="D46">
            <v>0</v>
          </cell>
          <cell r="E46">
            <v>62601</v>
          </cell>
          <cell r="F46">
            <v>-6001</v>
          </cell>
          <cell r="G46">
            <v>0</v>
          </cell>
          <cell r="I46">
            <v>51036</v>
          </cell>
        </row>
        <row r="47">
          <cell r="A47" t="str">
            <v xml:space="preserve">IL-230       </v>
          </cell>
          <cell r="B47" t="str">
            <v>Profit attributable to equity holders of AB InBev</v>
          </cell>
          <cell r="C47">
            <v>3246237</v>
          </cell>
          <cell r="D47">
            <v>-207369</v>
          </cell>
          <cell r="E47">
            <v>514201</v>
          </cell>
          <cell r="F47">
            <v>537425</v>
          </cell>
          <cell r="G47">
            <v>742620</v>
          </cell>
          <cell r="I47">
            <v>4833114</v>
          </cell>
        </row>
        <row r="48">
          <cell r="A48" t="str">
            <v xml:space="preserve">IM-100-RE    </v>
          </cell>
          <cell r="B48" t="str">
            <v>..Normalized EBITDA (external view)</v>
          </cell>
          <cell r="C48">
            <v>5032500</v>
          </cell>
          <cell r="D48">
            <v>135456</v>
          </cell>
          <cell r="E48">
            <v>953958</v>
          </cell>
          <cell r="F48">
            <v>2140578</v>
          </cell>
          <cell r="G48">
            <v>910213</v>
          </cell>
          <cell r="I48">
            <v>9172705</v>
          </cell>
        </row>
        <row r="49">
          <cell r="A49" t="str">
            <v xml:space="preserve">IM-100-R     </v>
          </cell>
          <cell r="B49" t="str">
            <v>..Normalized EBITDA</v>
          </cell>
          <cell r="C49">
            <v>5032500</v>
          </cell>
          <cell r="D49">
            <v>135456</v>
          </cell>
          <cell r="E49">
            <v>953958</v>
          </cell>
          <cell r="F49">
            <v>2138338</v>
          </cell>
          <cell r="G49">
            <v>910213</v>
          </cell>
          <cell r="I49">
            <v>9170465</v>
          </cell>
        </row>
        <row r="50">
          <cell r="A50" t="str">
            <v xml:space="preserve">IM-100       </v>
          </cell>
          <cell r="B50" t="str">
            <v>EBITDA</v>
          </cell>
          <cell r="C50">
            <v>5024092</v>
          </cell>
          <cell r="D50">
            <v>135456</v>
          </cell>
          <cell r="E50">
            <v>1027662</v>
          </cell>
          <cell r="F50">
            <v>2104977</v>
          </cell>
          <cell r="G50">
            <v>910213</v>
          </cell>
          <cell r="I50">
            <v>9202400</v>
          </cell>
        </row>
      </sheetData>
      <sheetData sheetId="32"/>
      <sheetData sheetId="33"/>
      <sheetData sheetId="34">
        <row r="1">
          <cell r="A1" t="str">
            <v>Group: 4AM -- Consolidation Ambev AS --</v>
          </cell>
        </row>
        <row r="2">
          <cell r="A2" t="str">
            <v>Form: 01IL Income Statement - legal view (Synthesis)</v>
          </cell>
          <cell r="D2" t="str">
            <v>Dim 1 - B Unit: Total</v>
          </cell>
        </row>
        <row r="3">
          <cell r="A3" t="str">
            <v xml:space="preserve">Closing Version: V79  Repo + JL 01-79                                                                                     </v>
          </cell>
          <cell r="D3" t="str">
            <v>Dim 2 - Mgt: Total</v>
          </cell>
        </row>
        <row r="4">
          <cell r="A4" t="str">
            <v xml:space="preserve">Contribution Version: CONS Consolidated Values                                                                                 </v>
          </cell>
          <cell r="D4" t="str">
            <v>Dim 3 - Mgt: Total</v>
          </cell>
        </row>
        <row r="5">
          <cell r="A5" t="str">
            <v xml:space="preserve">Structure: ND 4AM: Legal (Actuality AC)                         </v>
          </cell>
          <cell r="D5" t="str">
            <v>Extended Dim 4: Total</v>
          </cell>
        </row>
        <row r="6">
          <cell r="A6" t="str">
            <v xml:space="preserve">Currency: BRL </v>
          </cell>
        </row>
        <row r="7">
          <cell r="A7" t="str">
            <v xml:space="preserve">Period: 1709 Actual (Conso tp: *C)                                                                               </v>
          </cell>
        </row>
        <row r="8">
          <cell r="A8" t="str">
            <v>Batch Id: 98856, Consolidation was run with the Ignore Invalid Reconciliations and Missing Data option.</v>
          </cell>
        </row>
        <row r="9">
          <cell r="C9" t="str">
            <v>B40001</v>
          </cell>
          <cell r="D9" t="str">
            <v>L40040</v>
          </cell>
          <cell r="E9" t="str">
            <v>Z4HILA</v>
          </cell>
          <cell r="F9" t="str">
            <v>Z4LAS</v>
          </cell>
          <cell r="G9" t="str">
            <v>Z4NA</v>
          </cell>
          <cell r="H9" t="str">
            <v>Group</v>
          </cell>
        </row>
        <row r="10">
          <cell r="C10" t="str">
            <v>AMBEV BR</v>
          </cell>
          <cell r="D10" t="str">
            <v>AM:ABVLux</v>
          </cell>
          <cell r="E10" t="str">
            <v>HILA</v>
          </cell>
          <cell r="F10" t="str">
            <v>- LAS -</v>
          </cell>
          <cell r="G10" t="str">
            <v>- NA -</v>
          </cell>
          <cell r="H10" t="str">
            <v>Adjust</v>
          </cell>
          <cell r="I10" t="str">
            <v>Total</v>
          </cell>
        </row>
        <row r="11">
          <cell r="A11" t="str">
            <v xml:space="preserve">IL-010       </v>
          </cell>
          <cell r="B11" t="str">
            <v>Revenue</v>
          </cell>
          <cell r="C11">
            <v>17652321</v>
          </cell>
          <cell r="E11">
            <v>3349373</v>
          </cell>
          <cell r="F11">
            <v>7284841</v>
          </cell>
          <cell r="G11">
            <v>4585526</v>
          </cell>
          <cell r="I11">
            <v>32872061</v>
          </cell>
        </row>
        <row r="12">
          <cell r="A12" t="str">
            <v xml:space="preserve">IL-030       </v>
          </cell>
          <cell r="B12" t="str">
            <v>Cost of sales</v>
          </cell>
          <cell r="C12">
            <v>-7209325</v>
          </cell>
          <cell r="E12">
            <v>-1471364</v>
          </cell>
          <cell r="F12">
            <v>-2871747</v>
          </cell>
          <cell r="G12">
            <v>-1501016</v>
          </cell>
          <cell r="I12">
            <v>-13053452</v>
          </cell>
        </row>
        <row r="13">
          <cell r="A13" t="str">
            <v xml:space="preserve">IL-040       </v>
          </cell>
          <cell r="B13" t="str">
            <v>Gross profit</v>
          </cell>
          <cell r="C13">
            <v>10442996</v>
          </cell>
          <cell r="E13">
            <v>1878009</v>
          </cell>
          <cell r="F13">
            <v>4413094</v>
          </cell>
          <cell r="G13">
            <v>3084510</v>
          </cell>
          <cell r="I13">
            <v>19818609</v>
          </cell>
        </row>
        <row r="14">
          <cell r="A14" t="str">
            <v xml:space="preserve">IL-060       </v>
          </cell>
          <cell r="B14" t="str">
            <v>Distribution expenses</v>
          </cell>
          <cell r="C14">
            <v>-2605192</v>
          </cell>
          <cell r="E14">
            <v>-384705</v>
          </cell>
          <cell r="F14">
            <v>-693660</v>
          </cell>
          <cell r="G14">
            <v>-821222</v>
          </cell>
          <cell r="I14">
            <v>-4504779</v>
          </cell>
        </row>
        <row r="15">
          <cell r="A15" t="str">
            <v xml:space="preserve">IL-070       </v>
          </cell>
          <cell r="B15" t="str">
            <v>Sales expenses</v>
          </cell>
          <cell r="C15">
            <v>-1380417</v>
          </cell>
          <cell r="E15">
            <v>-212394</v>
          </cell>
          <cell r="F15">
            <v>-533101</v>
          </cell>
          <cell r="G15">
            <v>-371969</v>
          </cell>
          <cell r="I15">
            <v>-2497881</v>
          </cell>
        </row>
        <row r="16">
          <cell r="A16" t="str">
            <v xml:space="preserve">IL-080       </v>
          </cell>
          <cell r="B16" t="str">
            <v>Marketing expenses</v>
          </cell>
          <cell r="C16">
            <v>-977956</v>
          </cell>
          <cell r="E16">
            <v>-158520</v>
          </cell>
          <cell r="F16">
            <v>-284727</v>
          </cell>
          <cell r="G16">
            <v>-323011</v>
          </cell>
          <cell r="I16">
            <v>-1744214</v>
          </cell>
        </row>
        <row r="17">
          <cell r="A17" t="str">
            <v xml:space="preserve">IL-090       </v>
          </cell>
          <cell r="B17" t="str">
            <v>Sales and marketing expenses</v>
          </cell>
          <cell r="C17">
            <v>-2358373</v>
          </cell>
          <cell r="E17">
            <v>-370914</v>
          </cell>
          <cell r="F17">
            <v>-817828</v>
          </cell>
          <cell r="G17">
            <v>-694980</v>
          </cell>
          <cell r="I17">
            <v>-4242095</v>
          </cell>
        </row>
        <row r="18">
          <cell r="A18" t="str">
            <v xml:space="preserve">IL-100       </v>
          </cell>
          <cell r="B18" t="str">
            <v>Administrative expenses</v>
          </cell>
          <cell r="C18">
            <v>-945730</v>
          </cell>
          <cell r="D18">
            <v>-2399</v>
          </cell>
          <cell r="E18">
            <v>-168467</v>
          </cell>
          <cell r="F18">
            <v>-289084</v>
          </cell>
          <cell r="G18">
            <v>-199224</v>
          </cell>
          <cell r="I18">
            <v>-1604904</v>
          </cell>
        </row>
        <row r="19">
          <cell r="A19" t="str">
            <v xml:space="preserve">IL-110       </v>
          </cell>
          <cell r="B19" t="str">
            <v>SG&amp;A (Selling, General, Administrative Expenses)</v>
          </cell>
          <cell r="C19">
            <v>-5909295</v>
          </cell>
          <cell r="D19">
            <v>-2399</v>
          </cell>
          <cell r="E19">
            <v>-924086</v>
          </cell>
          <cell r="F19">
            <v>-1800572</v>
          </cell>
          <cell r="G19">
            <v>-1715426</v>
          </cell>
          <cell r="I19">
            <v>-10351778</v>
          </cell>
        </row>
        <row r="20">
          <cell r="A20" t="str">
            <v xml:space="preserve">IL-120       </v>
          </cell>
          <cell r="B20" t="str">
            <v>Other operating income/expenses</v>
          </cell>
          <cell r="C20">
            <v>711558</v>
          </cell>
          <cell r="D20">
            <v>149757</v>
          </cell>
          <cell r="E20">
            <v>33124</v>
          </cell>
          <cell r="F20">
            <v>-111934</v>
          </cell>
          <cell r="G20">
            <v>-15521</v>
          </cell>
          <cell r="I20">
            <v>766984</v>
          </cell>
        </row>
        <row r="21">
          <cell r="A21" t="str">
            <v xml:space="preserve">IL-120-E     </v>
          </cell>
          <cell r="B21" t="str">
            <v>Other operating income/expenses (external)</v>
          </cell>
          <cell r="C21">
            <v>711558</v>
          </cell>
          <cell r="D21">
            <v>149757</v>
          </cell>
          <cell r="E21">
            <v>33124</v>
          </cell>
          <cell r="F21">
            <v>-111934</v>
          </cell>
          <cell r="G21">
            <v>-15521</v>
          </cell>
          <cell r="I21">
            <v>766984</v>
          </cell>
        </row>
        <row r="22">
          <cell r="A22" t="str">
            <v xml:space="preserve">IL-130-R     </v>
          </cell>
          <cell r="B22" t="str">
            <v>Normalized profit from operations</v>
          </cell>
          <cell r="C22">
            <v>5245259</v>
          </cell>
          <cell r="D22">
            <v>147358</v>
          </cell>
          <cell r="E22">
            <v>987047</v>
          </cell>
          <cell r="F22">
            <v>2500588</v>
          </cell>
          <cell r="G22">
            <v>1353563</v>
          </cell>
          <cell r="I22">
            <v>10233815</v>
          </cell>
        </row>
        <row r="23">
          <cell r="A23" t="str">
            <v xml:space="preserve">IL-130-RE    </v>
          </cell>
          <cell r="B23" t="str">
            <v>Normalized profit from operations (external view)</v>
          </cell>
          <cell r="C23">
            <v>5245259</v>
          </cell>
          <cell r="D23">
            <v>147358</v>
          </cell>
          <cell r="E23">
            <v>987047</v>
          </cell>
          <cell r="F23">
            <v>2500588</v>
          </cell>
          <cell r="G23">
            <v>1353563</v>
          </cell>
          <cell r="I23">
            <v>10233815</v>
          </cell>
        </row>
        <row r="24">
          <cell r="A24" t="str">
            <v xml:space="preserve">IL-125       </v>
          </cell>
          <cell r="B24" t="str">
            <v>Non recurring items above EBIT</v>
          </cell>
          <cell r="C24">
            <v>-23053</v>
          </cell>
          <cell r="E24">
            <v>-20726</v>
          </cell>
          <cell r="F24">
            <v>-37493</v>
          </cell>
          <cell r="I24">
            <v>-81272</v>
          </cell>
        </row>
        <row r="25">
          <cell r="A25" t="str">
            <v xml:space="preserve">IL-125-E     </v>
          </cell>
          <cell r="B25" t="str">
            <v>Non recurring items above EBIT (external view)</v>
          </cell>
          <cell r="C25">
            <v>-23053</v>
          </cell>
          <cell r="E25">
            <v>-20726</v>
          </cell>
          <cell r="F25">
            <v>-37493</v>
          </cell>
          <cell r="I25">
            <v>-81272</v>
          </cell>
        </row>
        <row r="26">
          <cell r="A26" t="str">
            <v xml:space="preserve">IL-130       </v>
          </cell>
          <cell r="B26" t="str">
            <v>Profit from operations</v>
          </cell>
          <cell r="C26">
            <v>5222206</v>
          </cell>
          <cell r="D26">
            <v>147358</v>
          </cell>
          <cell r="E26">
            <v>966321</v>
          </cell>
          <cell r="F26">
            <v>2463095</v>
          </cell>
          <cell r="G26">
            <v>1353563</v>
          </cell>
          <cell r="I26">
            <v>10152543</v>
          </cell>
        </row>
        <row r="27">
          <cell r="A27" t="str">
            <v xml:space="preserve">IL-160       </v>
          </cell>
          <cell r="B27" t="str">
            <v>Net financing costs</v>
          </cell>
          <cell r="C27">
            <v>-2225197</v>
          </cell>
          <cell r="D27">
            <v>202111</v>
          </cell>
          <cell r="E27">
            <v>-74400</v>
          </cell>
          <cell r="F27">
            <v>-278002</v>
          </cell>
          <cell r="G27">
            <v>270164</v>
          </cell>
          <cell r="I27">
            <v>-2105324</v>
          </cell>
        </row>
        <row r="28">
          <cell r="A28" t="str">
            <v xml:space="preserve">IL-170       </v>
          </cell>
          <cell r="B28" t="str">
            <v>Share of results of associates</v>
          </cell>
          <cell r="C28">
            <v>-7284</v>
          </cell>
          <cell r="E28">
            <v>7944</v>
          </cell>
          <cell r="G28">
            <v>1106</v>
          </cell>
          <cell r="I28">
            <v>1766</v>
          </cell>
        </row>
        <row r="29">
          <cell r="A29" t="str">
            <v xml:space="preserve">IL-180-R     </v>
          </cell>
          <cell r="B29" t="str">
            <v>Profit before tax before non recurring items</v>
          </cell>
          <cell r="C29">
            <v>3012778</v>
          </cell>
          <cell r="D29">
            <v>349469</v>
          </cell>
          <cell r="E29">
            <v>920591</v>
          </cell>
          <cell r="F29">
            <v>2222586</v>
          </cell>
          <cell r="G29">
            <v>1624833</v>
          </cell>
          <cell r="I29">
            <v>8130257</v>
          </cell>
        </row>
        <row r="30">
          <cell r="A30" t="str">
            <v xml:space="preserve">IL-180-RE    </v>
          </cell>
          <cell r="B30" t="str">
            <v>Profit before tax before non recurring items (ext)</v>
          </cell>
          <cell r="C30">
            <v>3012778</v>
          </cell>
          <cell r="D30">
            <v>349469</v>
          </cell>
          <cell r="E30">
            <v>920591</v>
          </cell>
          <cell r="F30">
            <v>2222586</v>
          </cell>
          <cell r="G30">
            <v>1624833</v>
          </cell>
          <cell r="I30">
            <v>8130257</v>
          </cell>
        </row>
        <row r="31">
          <cell r="A31" t="str">
            <v xml:space="preserve">IL-175       </v>
          </cell>
          <cell r="B31" t="str">
            <v>Non recurring net financing cost</v>
          </cell>
          <cell r="C31">
            <v>-141025</v>
          </cell>
          <cell r="I31">
            <v>-141025</v>
          </cell>
        </row>
        <row r="32">
          <cell r="A32" t="str">
            <v xml:space="preserve">IL-180       </v>
          </cell>
          <cell r="B32" t="str">
            <v>Profit before tax</v>
          </cell>
          <cell r="C32">
            <v>2848700</v>
          </cell>
          <cell r="D32">
            <v>349469</v>
          </cell>
          <cell r="E32">
            <v>899865</v>
          </cell>
          <cell r="F32">
            <v>2185093</v>
          </cell>
          <cell r="G32">
            <v>1624833</v>
          </cell>
          <cell r="I32">
            <v>7907960</v>
          </cell>
        </row>
        <row r="33">
          <cell r="A33" t="str">
            <v xml:space="preserve">IL-190       </v>
          </cell>
          <cell r="B33" t="str">
            <v>Income tax expense</v>
          </cell>
          <cell r="C33">
            <v>1168515</v>
          </cell>
          <cell r="D33">
            <v>-219009</v>
          </cell>
          <cell r="E33">
            <v>-244988</v>
          </cell>
          <cell r="F33">
            <v>-664270</v>
          </cell>
          <cell r="G33">
            <v>-476370</v>
          </cell>
          <cell r="I33">
            <v>-436122</v>
          </cell>
        </row>
        <row r="34">
          <cell r="A34" t="str">
            <v xml:space="preserve">IL-200-R     </v>
          </cell>
          <cell r="B34" t="str">
            <v>Profit recurring</v>
          </cell>
          <cell r="C34">
            <v>4181293</v>
          </cell>
          <cell r="D34">
            <v>130460</v>
          </cell>
          <cell r="E34">
            <v>675603</v>
          </cell>
          <cell r="F34">
            <v>1558316</v>
          </cell>
          <cell r="G34">
            <v>1148463</v>
          </cell>
          <cell r="I34">
            <v>7694135</v>
          </cell>
        </row>
        <row r="35">
          <cell r="A35" t="str">
            <v xml:space="preserve">IL-200-RE    </v>
          </cell>
          <cell r="B35" t="str">
            <v>Profit recurring (external view)</v>
          </cell>
          <cell r="C35">
            <v>4181293</v>
          </cell>
          <cell r="D35">
            <v>130460</v>
          </cell>
          <cell r="E35">
            <v>675603</v>
          </cell>
          <cell r="F35">
            <v>1558316</v>
          </cell>
          <cell r="G35">
            <v>1148463</v>
          </cell>
          <cell r="I35">
            <v>7694135</v>
          </cell>
        </row>
        <row r="36">
          <cell r="A36" t="str">
            <v xml:space="preserve">IL-195       </v>
          </cell>
          <cell r="B36" t="str">
            <v>Income taxes on non recurring items</v>
          </cell>
          <cell r="C36">
            <v>-2936953</v>
          </cell>
          <cell r="E36">
            <v>4780</v>
          </cell>
          <cell r="F36">
            <v>11510</v>
          </cell>
          <cell r="I36">
            <v>-2920663</v>
          </cell>
        </row>
        <row r="37">
          <cell r="A37" t="str">
            <v xml:space="preserve">IL-197       </v>
          </cell>
          <cell r="B37" t="str">
            <v>Profit from continuing operations</v>
          </cell>
          <cell r="C37">
            <v>1080262</v>
          </cell>
          <cell r="D37">
            <v>130460</v>
          </cell>
          <cell r="E37">
            <v>659657</v>
          </cell>
          <cell r="F37">
            <v>1532333</v>
          </cell>
          <cell r="G37">
            <v>1148463</v>
          </cell>
          <cell r="I37">
            <v>4551175</v>
          </cell>
        </row>
        <row r="38">
          <cell r="A38" t="str">
            <v xml:space="preserve">IL-200       </v>
          </cell>
          <cell r="B38" t="str">
            <v>Profit</v>
          </cell>
          <cell r="C38">
            <v>1080262</v>
          </cell>
          <cell r="D38">
            <v>130460</v>
          </cell>
          <cell r="E38">
            <v>659657</v>
          </cell>
          <cell r="F38">
            <v>1532333</v>
          </cell>
          <cell r="G38">
            <v>1148463</v>
          </cell>
          <cell r="I38">
            <v>4551175</v>
          </cell>
        </row>
        <row r="39">
          <cell r="A39" t="str">
            <v xml:space="preserve">IL-210       </v>
          </cell>
          <cell r="B39" t="str">
            <v>Profit attributable to minority interest - recurr</v>
          </cell>
          <cell r="C39">
            <v>-989</v>
          </cell>
          <cell r="E39">
            <v>242468</v>
          </cell>
          <cell r="F39">
            <v>99320</v>
          </cell>
          <cell r="I39">
            <v>340799</v>
          </cell>
        </row>
        <row r="40">
          <cell r="A40" t="str">
            <v xml:space="preserve">IL-215-R     </v>
          </cell>
          <cell r="B40" t="str">
            <v>Profit attrib. to eq holder - recurr</v>
          </cell>
          <cell r="C40">
            <v>4182282</v>
          </cell>
          <cell r="D40">
            <v>130460</v>
          </cell>
          <cell r="E40">
            <v>433135</v>
          </cell>
          <cell r="F40">
            <v>1458996</v>
          </cell>
          <cell r="G40">
            <v>1148463</v>
          </cell>
          <cell r="I40">
            <v>7353336</v>
          </cell>
        </row>
        <row r="41">
          <cell r="A41" t="str">
            <v xml:space="preserve">IL-215-RE    </v>
          </cell>
          <cell r="B41" t="str">
            <v>Profit attrib. to eq holder - recurr (ext. view)</v>
          </cell>
          <cell r="C41">
            <v>4182282</v>
          </cell>
          <cell r="D41">
            <v>130460</v>
          </cell>
          <cell r="E41">
            <v>433135</v>
          </cell>
          <cell r="F41">
            <v>1458996</v>
          </cell>
          <cell r="G41">
            <v>1148463</v>
          </cell>
          <cell r="I41">
            <v>7353336</v>
          </cell>
        </row>
        <row r="42">
          <cell r="A42" t="str">
            <v xml:space="preserve">IL-213       </v>
          </cell>
          <cell r="B42" t="str">
            <v>Profit attributable to minority interest- non rec</v>
          </cell>
          <cell r="E42">
            <v>-2151</v>
          </cell>
          <cell r="I42">
            <v>-2151</v>
          </cell>
        </row>
        <row r="43">
          <cell r="A43" t="str">
            <v xml:space="preserve">IL-215       </v>
          </cell>
          <cell r="B43" t="str">
            <v>Profit attributable to equity holders of AB InBev</v>
          </cell>
          <cell r="C43">
            <v>1081251</v>
          </cell>
          <cell r="D43">
            <v>130460</v>
          </cell>
          <cell r="E43">
            <v>419340</v>
          </cell>
          <cell r="F43">
            <v>1433013</v>
          </cell>
          <cell r="G43">
            <v>1148463</v>
          </cell>
          <cell r="I43">
            <v>4212527</v>
          </cell>
        </row>
        <row r="44">
          <cell r="A44" t="str">
            <v xml:space="preserve">IL-230-R     </v>
          </cell>
          <cell r="B44" t="str">
            <v>Profit attributable to equity holders (normalized)</v>
          </cell>
          <cell r="C44">
            <v>4182282</v>
          </cell>
          <cell r="D44">
            <v>130460</v>
          </cell>
          <cell r="E44">
            <v>433135</v>
          </cell>
          <cell r="F44">
            <v>1458996</v>
          </cell>
          <cell r="G44">
            <v>1148463</v>
          </cell>
          <cell r="I44">
            <v>7353336</v>
          </cell>
        </row>
        <row r="45">
          <cell r="A45" t="str">
            <v xml:space="preserve">IL-230-RE    </v>
          </cell>
          <cell r="B45" t="str">
            <v>Profit attributable to eq holders (normalized)/ext</v>
          </cell>
          <cell r="C45">
            <v>4182282</v>
          </cell>
          <cell r="D45">
            <v>130460</v>
          </cell>
          <cell r="E45">
            <v>433135</v>
          </cell>
          <cell r="F45">
            <v>1458996</v>
          </cell>
          <cell r="G45">
            <v>1148463</v>
          </cell>
          <cell r="I45">
            <v>7353336</v>
          </cell>
        </row>
        <row r="46">
          <cell r="A46" t="str">
            <v xml:space="preserve">IL-230-NR    </v>
          </cell>
          <cell r="B46" t="str">
            <v>Profit attrib to equity holders - non recurring</v>
          </cell>
          <cell r="C46">
            <v>-3101031</v>
          </cell>
          <cell r="E46">
            <v>-13795</v>
          </cell>
          <cell r="F46">
            <v>-25983</v>
          </cell>
          <cell r="I46">
            <v>-3140809</v>
          </cell>
        </row>
        <row r="47">
          <cell r="A47" t="str">
            <v xml:space="preserve">IL-230-NRE   </v>
          </cell>
          <cell r="B47" t="str">
            <v>Profit attrib to eq holders - non recurring (ext)</v>
          </cell>
          <cell r="C47">
            <v>-3101031</v>
          </cell>
          <cell r="D47">
            <v>0</v>
          </cell>
          <cell r="E47">
            <v>-13795</v>
          </cell>
          <cell r="F47">
            <v>-25983</v>
          </cell>
          <cell r="G47">
            <v>0</v>
          </cell>
          <cell r="I47">
            <v>-3140809</v>
          </cell>
        </row>
        <row r="48">
          <cell r="A48" t="str">
            <v xml:space="preserve">IL-230       </v>
          </cell>
          <cell r="B48" t="str">
            <v>Profit attributable to equity holders of AB InBev</v>
          </cell>
          <cell r="C48">
            <v>1081251</v>
          </cell>
          <cell r="D48">
            <v>130460</v>
          </cell>
          <cell r="E48">
            <v>419340</v>
          </cell>
          <cell r="F48">
            <v>1433013</v>
          </cell>
          <cell r="G48">
            <v>1148463</v>
          </cell>
          <cell r="I48">
            <v>4212527</v>
          </cell>
        </row>
        <row r="49">
          <cell r="A49" t="str">
            <v xml:space="preserve">IM-100-RE    </v>
          </cell>
          <cell r="B49" t="str">
            <v>..Normalized EBITDA (external view)</v>
          </cell>
          <cell r="C49">
            <v>6912918</v>
          </cell>
          <cell r="D49">
            <v>147358</v>
          </cell>
          <cell r="E49">
            <v>1280112</v>
          </cell>
          <cell r="F49">
            <v>2993652</v>
          </cell>
          <cell r="G49">
            <v>1517414</v>
          </cell>
          <cell r="I49">
            <v>12851454</v>
          </cell>
        </row>
        <row r="50">
          <cell r="A50" t="str">
            <v xml:space="preserve">IM-100-R     </v>
          </cell>
          <cell r="B50" t="str">
            <v>..Normalized EBITDA</v>
          </cell>
          <cell r="C50">
            <v>6912918</v>
          </cell>
          <cell r="D50">
            <v>147358</v>
          </cell>
          <cell r="E50">
            <v>1280112</v>
          </cell>
          <cell r="F50">
            <v>2993652</v>
          </cell>
          <cell r="G50">
            <v>1517414</v>
          </cell>
          <cell r="I50">
            <v>12851454</v>
          </cell>
        </row>
        <row r="51">
          <cell r="A51" t="str">
            <v xml:space="preserve">IM-100       </v>
          </cell>
          <cell r="B51" t="str">
            <v>EBITDA</v>
          </cell>
          <cell r="C51">
            <v>6889865</v>
          </cell>
          <cell r="D51">
            <v>147358</v>
          </cell>
          <cell r="E51">
            <v>1259386</v>
          </cell>
          <cell r="F51">
            <v>2956159</v>
          </cell>
          <cell r="G51">
            <v>1517414</v>
          </cell>
          <cell r="I51">
            <v>12770182</v>
          </cell>
        </row>
      </sheetData>
      <sheetData sheetId="35">
        <row r="1">
          <cell r="A1" t="str">
            <v>Group: 4AM -- Consolidation Ambev AS --</v>
          </cell>
        </row>
        <row r="2">
          <cell r="A2" t="str">
            <v>Form: 01IL Income Statement - legal view (Synthesis)</v>
          </cell>
          <cell r="D2" t="str">
            <v>Dim 1 - B Unit: Total</v>
          </cell>
        </row>
        <row r="3">
          <cell r="A3" t="str">
            <v xml:space="preserve">Closing Version: V79  Repo + JL 01-79                                                                                     </v>
          </cell>
          <cell r="D3" t="str">
            <v>Dim 2 - Mgt: Total</v>
          </cell>
        </row>
        <row r="4">
          <cell r="A4" t="str">
            <v xml:space="preserve">Contribution Version: CONS Consolidated Values                                                                                 </v>
          </cell>
          <cell r="D4" t="str">
            <v>Dim 3 - Mgt: Total</v>
          </cell>
        </row>
        <row r="5">
          <cell r="A5" t="str">
            <v xml:space="preserve">Structure: ND 4AM: Legal (Actuality AC)                         </v>
          </cell>
          <cell r="D5" t="str">
            <v>Extended Dim 4: Total</v>
          </cell>
        </row>
        <row r="6">
          <cell r="A6" t="str">
            <v xml:space="preserve">Currency: BRL </v>
          </cell>
        </row>
        <row r="7">
          <cell r="A7" t="str">
            <v xml:space="preserve">Period: 1706 Actual (Conso tp: *C)                                                                               </v>
          </cell>
        </row>
        <row r="8">
          <cell r="A8" t="str">
            <v>Batch Id: 96576, Consolidation was run with the Ignore Invalid Reconciliations and Missing Data option.</v>
          </cell>
        </row>
        <row r="9">
          <cell r="C9" t="str">
            <v>B40001</v>
          </cell>
          <cell r="D9" t="str">
            <v>L40040</v>
          </cell>
          <cell r="E9" t="str">
            <v>Z4HILA</v>
          </cell>
          <cell r="F9" t="str">
            <v>Z4LAS</v>
          </cell>
          <cell r="G9" t="str">
            <v>Z4NA</v>
          </cell>
          <cell r="H9" t="str">
            <v>Group</v>
          </cell>
        </row>
        <row r="10">
          <cell r="C10" t="str">
            <v>AMBEV BR</v>
          </cell>
          <cell r="D10" t="str">
            <v>AM:ABVLux</v>
          </cell>
          <cell r="E10" t="str">
            <v>HILA</v>
          </cell>
          <cell r="F10" t="str">
            <v>- LAS -</v>
          </cell>
          <cell r="G10" t="str">
            <v>- NA -</v>
          </cell>
          <cell r="H10" t="str">
            <v>Adjust</v>
          </cell>
          <cell r="I10" t="str">
            <v>Total</v>
          </cell>
        </row>
        <row r="11">
          <cell r="A11" t="str">
            <v xml:space="preserve">IL-010       </v>
          </cell>
          <cell r="B11" t="str">
            <v>Revenue</v>
          </cell>
          <cell r="C11">
            <v>11619184</v>
          </cell>
          <cell r="E11">
            <v>2186179</v>
          </cell>
          <cell r="F11">
            <v>4850036</v>
          </cell>
          <cell r="G11">
            <v>2854359</v>
          </cell>
          <cell r="I11">
            <v>21509758</v>
          </cell>
        </row>
        <row r="12">
          <cell r="A12" t="str">
            <v xml:space="preserve">IL-030       </v>
          </cell>
          <cell r="B12" t="str">
            <v>Cost of sales</v>
          </cell>
          <cell r="C12">
            <v>-4813173</v>
          </cell>
          <cell r="E12">
            <v>-955102</v>
          </cell>
          <cell r="F12">
            <v>-1912562</v>
          </cell>
          <cell r="G12">
            <v>-890493</v>
          </cell>
          <cell r="I12">
            <v>-8571330</v>
          </cell>
        </row>
        <row r="13">
          <cell r="A13" t="str">
            <v xml:space="preserve">IL-040       </v>
          </cell>
          <cell r="B13" t="str">
            <v>Gross profit</v>
          </cell>
          <cell r="C13">
            <v>6806011</v>
          </cell>
          <cell r="E13">
            <v>1231077</v>
          </cell>
          <cell r="F13">
            <v>2937474</v>
          </cell>
          <cell r="G13">
            <v>1963866</v>
          </cell>
          <cell r="I13">
            <v>12938428</v>
          </cell>
        </row>
        <row r="14">
          <cell r="A14" t="str">
            <v xml:space="preserve">IL-060       </v>
          </cell>
          <cell r="B14" t="str">
            <v>Distribution expenses</v>
          </cell>
          <cell r="C14">
            <v>-1732666</v>
          </cell>
          <cell r="E14">
            <v>-253561</v>
          </cell>
          <cell r="F14">
            <v>-472264</v>
          </cell>
          <cell r="G14">
            <v>-520221</v>
          </cell>
          <cell r="I14">
            <v>-2978712</v>
          </cell>
        </row>
        <row r="15">
          <cell r="A15" t="str">
            <v xml:space="preserve">IL-070       </v>
          </cell>
          <cell r="B15" t="str">
            <v>Sales expenses</v>
          </cell>
          <cell r="C15">
            <v>-872506</v>
          </cell>
          <cell r="E15">
            <v>-133229</v>
          </cell>
          <cell r="F15">
            <v>-374429</v>
          </cell>
          <cell r="G15">
            <v>-226558</v>
          </cell>
          <cell r="I15">
            <v>-1606722</v>
          </cell>
        </row>
        <row r="16">
          <cell r="A16" t="str">
            <v xml:space="preserve">IL-080       </v>
          </cell>
          <cell r="B16" t="str">
            <v>Marketing expenses</v>
          </cell>
          <cell r="C16">
            <v>-655523</v>
          </cell>
          <cell r="E16">
            <v>-108222</v>
          </cell>
          <cell r="F16">
            <v>-201375</v>
          </cell>
          <cell r="G16">
            <v>-225300</v>
          </cell>
          <cell r="I16">
            <v>-1190420</v>
          </cell>
        </row>
        <row r="17">
          <cell r="A17" t="str">
            <v xml:space="preserve">IL-090       </v>
          </cell>
          <cell r="B17" t="str">
            <v>Sales and marketing expenses</v>
          </cell>
          <cell r="C17">
            <v>-1528029</v>
          </cell>
          <cell r="E17">
            <v>-241451</v>
          </cell>
          <cell r="F17">
            <v>-575804</v>
          </cell>
          <cell r="G17">
            <v>-451858</v>
          </cell>
          <cell r="I17">
            <v>-2797142</v>
          </cell>
        </row>
        <row r="18">
          <cell r="A18" t="str">
            <v xml:space="preserve">IL-100       </v>
          </cell>
          <cell r="B18" t="str">
            <v>Administrative expenses</v>
          </cell>
          <cell r="C18">
            <v>-613198</v>
          </cell>
          <cell r="D18">
            <v>-1780</v>
          </cell>
          <cell r="E18">
            <v>-120935</v>
          </cell>
          <cell r="F18">
            <v>-200709</v>
          </cell>
          <cell r="G18">
            <v>-139817</v>
          </cell>
          <cell r="I18">
            <v>-1076439</v>
          </cell>
        </row>
        <row r="19">
          <cell r="A19" t="str">
            <v xml:space="preserve">IL-110       </v>
          </cell>
          <cell r="B19" t="str">
            <v>SG&amp;A (Selling, General, Administrative Expenses)</v>
          </cell>
          <cell r="C19">
            <v>-3873893</v>
          </cell>
          <cell r="D19">
            <v>-1780</v>
          </cell>
          <cell r="E19">
            <v>-615947</v>
          </cell>
          <cell r="F19">
            <v>-1248777</v>
          </cell>
          <cell r="G19">
            <v>-1111896</v>
          </cell>
          <cell r="I19">
            <v>-6852293</v>
          </cell>
        </row>
        <row r="20">
          <cell r="A20" t="str">
            <v xml:space="preserve">IL-120       </v>
          </cell>
          <cell r="B20" t="str">
            <v>Other operating income/expenses</v>
          </cell>
          <cell r="C20">
            <v>497216</v>
          </cell>
          <cell r="D20">
            <v>105359</v>
          </cell>
          <cell r="E20">
            <v>1294</v>
          </cell>
          <cell r="F20">
            <v>-80559</v>
          </cell>
          <cell r="G20">
            <v>-9914</v>
          </cell>
          <cell r="I20">
            <v>513396</v>
          </cell>
        </row>
        <row r="21">
          <cell r="A21" t="str">
            <v xml:space="preserve">IL-120-E     </v>
          </cell>
          <cell r="B21" t="str">
            <v>Other operating income/expenses (external)</v>
          </cell>
          <cell r="C21">
            <v>497216</v>
          </cell>
          <cell r="D21">
            <v>105359</v>
          </cell>
          <cell r="E21">
            <v>1294</v>
          </cell>
          <cell r="F21">
            <v>-80559</v>
          </cell>
          <cell r="G21">
            <v>-9914</v>
          </cell>
          <cell r="I21">
            <v>513396</v>
          </cell>
        </row>
        <row r="22">
          <cell r="A22" t="str">
            <v xml:space="preserve">IL-130-R     </v>
          </cell>
          <cell r="B22" t="str">
            <v>Normalized profit from operations</v>
          </cell>
          <cell r="C22">
            <v>3429334</v>
          </cell>
          <cell r="D22">
            <v>103579</v>
          </cell>
          <cell r="E22">
            <v>616424</v>
          </cell>
          <cell r="F22">
            <v>1608138</v>
          </cell>
          <cell r="G22">
            <v>842056</v>
          </cell>
          <cell r="I22">
            <v>6599531</v>
          </cell>
        </row>
        <row r="23">
          <cell r="A23" t="str">
            <v xml:space="preserve">IL-130-RE    </v>
          </cell>
          <cell r="B23" t="str">
            <v>Normalized profit from operations (external view)</v>
          </cell>
          <cell r="C23">
            <v>3429334</v>
          </cell>
          <cell r="D23">
            <v>103579</v>
          </cell>
          <cell r="E23">
            <v>616424</v>
          </cell>
          <cell r="F23">
            <v>1608138</v>
          </cell>
          <cell r="G23">
            <v>842056</v>
          </cell>
          <cell r="I23">
            <v>6599531</v>
          </cell>
        </row>
        <row r="24">
          <cell r="A24" t="str">
            <v xml:space="preserve">IL-125       </v>
          </cell>
          <cell r="B24" t="str">
            <v>Non recurring items above EBIT</v>
          </cell>
          <cell r="C24">
            <v>-12399</v>
          </cell>
          <cell r="E24">
            <v>-17409</v>
          </cell>
          <cell r="F24">
            <v>-30971</v>
          </cell>
          <cell r="I24">
            <v>-60779</v>
          </cell>
        </row>
        <row r="25">
          <cell r="A25" t="str">
            <v xml:space="preserve">IL-125-E     </v>
          </cell>
          <cell r="B25" t="str">
            <v>Non recurring items above EBIT (external view)</v>
          </cell>
          <cell r="C25">
            <v>-12399</v>
          </cell>
          <cell r="E25">
            <v>-17409</v>
          </cell>
          <cell r="F25">
            <v>-30971</v>
          </cell>
          <cell r="I25">
            <v>-60779</v>
          </cell>
        </row>
        <row r="26">
          <cell r="A26" t="str">
            <v xml:space="preserve">IL-130       </v>
          </cell>
          <cell r="B26" t="str">
            <v>Profit from operations</v>
          </cell>
          <cell r="C26">
            <v>3416935</v>
          </cell>
          <cell r="D26">
            <v>103579</v>
          </cell>
          <cell r="E26">
            <v>599015</v>
          </cell>
          <cell r="F26">
            <v>1577167</v>
          </cell>
          <cell r="G26">
            <v>842056</v>
          </cell>
          <cell r="I26">
            <v>6538752</v>
          </cell>
        </row>
        <row r="27">
          <cell r="A27" t="str">
            <v xml:space="preserve">IL-160       </v>
          </cell>
          <cell r="B27" t="str">
            <v>Net financing costs</v>
          </cell>
          <cell r="C27">
            <v>-1575580</v>
          </cell>
          <cell r="D27">
            <v>82331</v>
          </cell>
          <cell r="E27">
            <v>-61155</v>
          </cell>
          <cell r="F27">
            <v>-211669</v>
          </cell>
          <cell r="G27">
            <v>194656</v>
          </cell>
          <cell r="I27">
            <v>-1571417</v>
          </cell>
        </row>
        <row r="28">
          <cell r="A28" t="str">
            <v xml:space="preserve">IL-170       </v>
          </cell>
          <cell r="B28" t="str">
            <v>Share of results of associates</v>
          </cell>
          <cell r="C28">
            <v>-4338</v>
          </cell>
          <cell r="E28">
            <v>9890</v>
          </cell>
          <cell r="G28">
            <v>749</v>
          </cell>
          <cell r="I28">
            <v>6301</v>
          </cell>
        </row>
        <row r="29">
          <cell r="A29" t="str">
            <v xml:space="preserve">IL-180-R     </v>
          </cell>
          <cell r="B29" t="str">
            <v>Profit before tax before non recurring items</v>
          </cell>
          <cell r="C29">
            <v>1849416</v>
          </cell>
          <cell r="D29">
            <v>185910</v>
          </cell>
          <cell r="E29">
            <v>565159</v>
          </cell>
          <cell r="F29">
            <v>1396469</v>
          </cell>
          <cell r="G29">
            <v>1037461</v>
          </cell>
          <cell r="I29">
            <v>5034415</v>
          </cell>
        </row>
        <row r="30">
          <cell r="A30" t="str">
            <v xml:space="preserve">IL-180-RE    </v>
          </cell>
          <cell r="B30" t="str">
            <v>Profit before tax before non recurring items (ext)</v>
          </cell>
          <cell r="C30">
            <v>1849416</v>
          </cell>
          <cell r="D30">
            <v>185910</v>
          </cell>
          <cell r="E30">
            <v>565159</v>
          </cell>
          <cell r="F30">
            <v>1396469</v>
          </cell>
          <cell r="G30">
            <v>1037461</v>
          </cell>
          <cell r="I30">
            <v>5034415</v>
          </cell>
        </row>
        <row r="31">
          <cell r="A31" t="str">
            <v xml:space="preserve">IL-180       </v>
          </cell>
          <cell r="B31" t="str">
            <v>Profit before tax</v>
          </cell>
          <cell r="C31">
            <v>1837017</v>
          </cell>
          <cell r="D31">
            <v>185910</v>
          </cell>
          <cell r="E31">
            <v>547750</v>
          </cell>
          <cell r="F31">
            <v>1365498</v>
          </cell>
          <cell r="G31">
            <v>1037461</v>
          </cell>
          <cell r="I31">
            <v>4973636</v>
          </cell>
        </row>
        <row r="32">
          <cell r="A32" t="str">
            <v xml:space="preserve">IL-190       </v>
          </cell>
          <cell r="B32" t="str">
            <v>Income tax expense</v>
          </cell>
          <cell r="C32">
            <v>609996</v>
          </cell>
          <cell r="D32">
            <v>-136059</v>
          </cell>
          <cell r="E32">
            <v>-159215</v>
          </cell>
          <cell r="F32">
            <v>-593007</v>
          </cell>
          <cell r="G32">
            <v>-298590</v>
          </cell>
          <cell r="I32">
            <v>-576875</v>
          </cell>
        </row>
        <row r="33">
          <cell r="A33" t="str">
            <v xml:space="preserve">IL-200-R     </v>
          </cell>
          <cell r="B33" t="str">
            <v>Profit recurring</v>
          </cell>
          <cell r="C33">
            <v>2459412</v>
          </cell>
          <cell r="D33">
            <v>49851</v>
          </cell>
          <cell r="E33">
            <v>405944</v>
          </cell>
          <cell r="F33">
            <v>803462</v>
          </cell>
          <cell r="G33">
            <v>738871</v>
          </cell>
          <cell r="I33">
            <v>4457540</v>
          </cell>
        </row>
        <row r="34">
          <cell r="A34" t="str">
            <v xml:space="preserve">IL-200-RE    </v>
          </cell>
          <cell r="B34" t="str">
            <v>Profit recurring (external view)</v>
          </cell>
          <cell r="C34">
            <v>2459412</v>
          </cell>
          <cell r="D34">
            <v>49851</v>
          </cell>
          <cell r="E34">
            <v>405944</v>
          </cell>
          <cell r="F34">
            <v>803462</v>
          </cell>
          <cell r="G34">
            <v>738871</v>
          </cell>
          <cell r="I34">
            <v>4457540</v>
          </cell>
        </row>
        <row r="35">
          <cell r="A35" t="str">
            <v xml:space="preserve">IL-195       </v>
          </cell>
          <cell r="B35" t="str">
            <v>Income taxes on non recurring items</v>
          </cell>
          <cell r="C35">
            <v>4112</v>
          </cell>
          <cell r="E35">
            <v>4104</v>
          </cell>
          <cell r="F35">
            <v>9687</v>
          </cell>
          <cell r="I35">
            <v>17903</v>
          </cell>
        </row>
        <row r="36">
          <cell r="A36" t="str">
            <v xml:space="preserve">IL-197       </v>
          </cell>
          <cell r="B36" t="str">
            <v>Profit from continuing operations</v>
          </cell>
          <cell r="C36">
            <v>2451125</v>
          </cell>
          <cell r="D36">
            <v>49851</v>
          </cell>
          <cell r="E36">
            <v>392639</v>
          </cell>
          <cell r="F36">
            <v>782178</v>
          </cell>
          <cell r="G36">
            <v>738871</v>
          </cell>
          <cell r="I36">
            <v>4414664</v>
          </cell>
        </row>
        <row r="37">
          <cell r="A37" t="str">
            <v xml:space="preserve">IL-200       </v>
          </cell>
          <cell r="B37" t="str">
            <v>Profit</v>
          </cell>
          <cell r="C37">
            <v>2451125</v>
          </cell>
          <cell r="D37">
            <v>49851</v>
          </cell>
          <cell r="E37">
            <v>392639</v>
          </cell>
          <cell r="F37">
            <v>782178</v>
          </cell>
          <cell r="G37">
            <v>738871</v>
          </cell>
          <cell r="I37">
            <v>4414664</v>
          </cell>
        </row>
        <row r="38">
          <cell r="A38" t="str">
            <v xml:space="preserve">IL-210       </v>
          </cell>
          <cell r="B38" t="str">
            <v>Profit attributable to minority interest - recurr</v>
          </cell>
          <cell r="C38">
            <v>-15</v>
          </cell>
          <cell r="E38">
            <v>141864</v>
          </cell>
          <cell r="F38">
            <v>61980</v>
          </cell>
          <cell r="I38">
            <v>203829</v>
          </cell>
        </row>
        <row r="39">
          <cell r="A39" t="str">
            <v xml:space="preserve">IL-215-R     </v>
          </cell>
          <cell r="B39" t="str">
            <v>Profit attrib. to eq holder - recurr</v>
          </cell>
          <cell r="C39">
            <v>2459427</v>
          </cell>
          <cell r="D39">
            <v>49851</v>
          </cell>
          <cell r="E39">
            <v>264080</v>
          </cell>
          <cell r="F39">
            <v>741482</v>
          </cell>
          <cell r="G39">
            <v>738871</v>
          </cell>
          <cell r="I39">
            <v>4253711</v>
          </cell>
        </row>
        <row r="40">
          <cell r="A40" t="str">
            <v xml:space="preserve">IL-215-RE    </v>
          </cell>
          <cell r="B40" t="str">
            <v>Profit attrib. to eq holder - recurr (ext. view)</v>
          </cell>
          <cell r="C40">
            <v>2459427</v>
          </cell>
          <cell r="D40">
            <v>49851</v>
          </cell>
          <cell r="E40">
            <v>264080</v>
          </cell>
          <cell r="F40">
            <v>741482</v>
          </cell>
          <cell r="G40">
            <v>738871</v>
          </cell>
          <cell r="I40">
            <v>4253711</v>
          </cell>
        </row>
        <row r="41">
          <cell r="A41" t="str">
            <v xml:space="preserve">IL-213       </v>
          </cell>
          <cell r="B41" t="str">
            <v>Profit attributable to minority interest- non rec</v>
          </cell>
          <cell r="E41">
            <v>-1448</v>
          </cell>
          <cell r="I41">
            <v>-1448</v>
          </cell>
        </row>
        <row r="42">
          <cell r="A42" t="str">
            <v xml:space="preserve">IL-215       </v>
          </cell>
          <cell r="B42" t="str">
            <v>Profit attributable to equity holders of AB InBev</v>
          </cell>
          <cell r="C42">
            <v>2451140</v>
          </cell>
          <cell r="D42">
            <v>49851</v>
          </cell>
          <cell r="E42">
            <v>252223</v>
          </cell>
          <cell r="F42">
            <v>720198</v>
          </cell>
          <cell r="G42">
            <v>738871</v>
          </cell>
          <cell r="I42">
            <v>4212283</v>
          </cell>
        </row>
        <row r="43">
          <cell r="A43" t="str">
            <v xml:space="preserve">IL-230-R     </v>
          </cell>
          <cell r="B43" t="str">
            <v>Profit attributable to equity holders (normalized)</v>
          </cell>
          <cell r="C43">
            <v>2459427</v>
          </cell>
          <cell r="D43">
            <v>49851</v>
          </cell>
          <cell r="E43">
            <v>264080</v>
          </cell>
          <cell r="F43">
            <v>741482</v>
          </cell>
          <cell r="G43">
            <v>738871</v>
          </cell>
          <cell r="I43">
            <v>4253711</v>
          </cell>
        </row>
        <row r="44">
          <cell r="A44" t="str">
            <v xml:space="preserve">IL-230-RE    </v>
          </cell>
          <cell r="B44" t="str">
            <v>Profit attributable to eq holders (normalized)/ext</v>
          </cell>
          <cell r="C44">
            <v>2459427</v>
          </cell>
          <cell r="D44">
            <v>49851</v>
          </cell>
          <cell r="E44">
            <v>264080</v>
          </cell>
          <cell r="F44">
            <v>741482</v>
          </cell>
          <cell r="G44">
            <v>738871</v>
          </cell>
          <cell r="I44">
            <v>4253711</v>
          </cell>
        </row>
        <row r="45">
          <cell r="A45" t="str">
            <v xml:space="preserve">IL-230-NR    </v>
          </cell>
          <cell r="B45" t="str">
            <v>Profit attrib to equity holders - non recurring</v>
          </cell>
          <cell r="C45">
            <v>-8287</v>
          </cell>
          <cell r="E45">
            <v>-11857</v>
          </cell>
          <cell r="F45">
            <v>-21284</v>
          </cell>
          <cell r="I45">
            <v>-41428</v>
          </cell>
        </row>
        <row r="46">
          <cell r="A46" t="str">
            <v xml:space="preserve">IL-230-NRE   </v>
          </cell>
          <cell r="B46" t="str">
            <v>Profit attrib to eq holders - non recurring (ext)</v>
          </cell>
          <cell r="C46">
            <v>-8287</v>
          </cell>
          <cell r="D46">
            <v>0</v>
          </cell>
          <cell r="E46">
            <v>-11857</v>
          </cell>
          <cell r="F46">
            <v>-21284</v>
          </cell>
          <cell r="G46">
            <v>0</v>
          </cell>
          <cell r="I46">
            <v>-41428</v>
          </cell>
        </row>
        <row r="47">
          <cell r="A47" t="str">
            <v xml:space="preserve">IL-230       </v>
          </cell>
          <cell r="B47" t="str">
            <v>Profit attributable to equity holders of AB InBev</v>
          </cell>
          <cell r="C47">
            <v>2451140</v>
          </cell>
          <cell r="D47">
            <v>49851</v>
          </cell>
          <cell r="E47">
            <v>252223</v>
          </cell>
          <cell r="F47">
            <v>720198</v>
          </cell>
          <cell r="G47">
            <v>738871</v>
          </cell>
          <cell r="I47">
            <v>4212283</v>
          </cell>
        </row>
        <row r="48">
          <cell r="A48" t="str">
            <v xml:space="preserve">IM-100-RE    </v>
          </cell>
          <cell r="B48" t="str">
            <v>..Normalized EBITDA (external view)</v>
          </cell>
          <cell r="C48">
            <v>4533513</v>
          </cell>
          <cell r="D48">
            <v>103579</v>
          </cell>
          <cell r="E48">
            <v>807015</v>
          </cell>
          <cell r="F48">
            <v>1929378</v>
          </cell>
          <cell r="G48">
            <v>926012</v>
          </cell>
          <cell r="I48">
            <v>8299497</v>
          </cell>
        </row>
        <row r="49">
          <cell r="A49" t="str">
            <v xml:space="preserve">IM-100-R     </v>
          </cell>
          <cell r="B49" t="str">
            <v>..Normalized EBITDA</v>
          </cell>
          <cell r="C49">
            <v>4533513</v>
          </cell>
          <cell r="D49">
            <v>103579</v>
          </cell>
          <cell r="E49">
            <v>807015</v>
          </cell>
          <cell r="F49">
            <v>1929378</v>
          </cell>
          <cell r="G49">
            <v>926012</v>
          </cell>
          <cell r="I49">
            <v>8299497</v>
          </cell>
        </row>
        <row r="50">
          <cell r="A50" t="str">
            <v xml:space="preserve">IM-100       </v>
          </cell>
          <cell r="B50" t="str">
            <v>EBITDA</v>
          </cell>
          <cell r="C50">
            <v>4521114</v>
          </cell>
          <cell r="D50">
            <v>103579</v>
          </cell>
          <cell r="E50">
            <v>789606</v>
          </cell>
          <cell r="F50">
            <v>1898407</v>
          </cell>
          <cell r="G50">
            <v>926012</v>
          </cell>
          <cell r="I50">
            <v>8238718</v>
          </cell>
        </row>
      </sheetData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15"/>
  <sheetViews>
    <sheetView showGridLines="0" tabSelected="1" workbookViewId="0">
      <selection activeCell="D21" sqref="D21"/>
    </sheetView>
  </sheetViews>
  <sheetFormatPr defaultRowHeight="12.75" x14ac:dyDescent="0.2"/>
  <cols>
    <col min="1" max="1" width="40" bestFit="1" customWidth="1"/>
    <col min="2" max="5" width="10" customWidth="1"/>
    <col min="6" max="7" width="10.28515625" bestFit="1" customWidth="1"/>
  </cols>
  <sheetData>
    <row r="2" spans="1:9" ht="12.75" customHeight="1" x14ac:dyDescent="0.2">
      <c r="A2" s="3" t="s">
        <v>88</v>
      </c>
      <c r="B2" s="69"/>
      <c r="C2" s="70"/>
      <c r="D2" s="70" t="s">
        <v>0</v>
      </c>
      <c r="E2" s="71" t="s">
        <v>1</v>
      </c>
      <c r="F2" s="69"/>
      <c r="G2" s="70"/>
      <c r="H2" s="70" t="s">
        <v>0</v>
      </c>
      <c r="I2" s="71" t="s">
        <v>1</v>
      </c>
    </row>
    <row r="3" spans="1:9" ht="12" customHeight="1" x14ac:dyDescent="0.2">
      <c r="A3" s="4" t="s">
        <v>2</v>
      </c>
      <c r="B3" s="5" t="s">
        <v>216</v>
      </c>
      <c r="C3" s="6" t="s">
        <v>217</v>
      </c>
      <c r="D3" s="6" t="s">
        <v>3</v>
      </c>
      <c r="E3" s="7" t="s">
        <v>4</v>
      </c>
      <c r="F3" s="5" t="s">
        <v>209</v>
      </c>
      <c r="G3" s="6" t="s">
        <v>210</v>
      </c>
      <c r="H3" s="6" t="s">
        <v>3</v>
      </c>
      <c r="I3" s="7" t="s">
        <v>4</v>
      </c>
    </row>
    <row r="4" spans="1:9" x14ac:dyDescent="0.2">
      <c r="A4" s="8" t="s">
        <v>9</v>
      </c>
      <c r="B4" s="9">
        <v>38433.536999999997</v>
      </c>
      <c r="C4" s="9">
        <v>37494.478999999992</v>
      </c>
      <c r="D4" s="10">
        <v>-2.4433296368221447E-2</v>
      </c>
      <c r="E4" s="10">
        <v>-2.3614218993661399E-2</v>
      </c>
      <c r="F4" s="9">
        <v>115398.93399999999</v>
      </c>
      <c r="G4" s="9">
        <v>112961.102</v>
      </c>
      <c r="H4" s="10">
        <v>-2.1125255801756282E-2</v>
      </c>
      <c r="I4" s="10">
        <v>-2.0693747336135701E-2</v>
      </c>
    </row>
    <row r="5" spans="1:9" x14ac:dyDescent="0.2">
      <c r="A5" s="8" t="s">
        <v>91</v>
      </c>
      <c r="B5" s="9">
        <v>11362.303</v>
      </c>
      <c r="C5" s="9">
        <v>11063.742999999999</v>
      </c>
      <c r="D5" s="10">
        <v>-2.6276363163348249E-2</v>
      </c>
      <c r="E5" s="10">
        <v>5.7990193024040897E-2</v>
      </c>
      <c r="F5" s="9">
        <v>32872.061000000002</v>
      </c>
      <c r="G5" s="9">
        <v>34213.506999999998</v>
      </c>
      <c r="H5" s="10">
        <v>4.0808089276787252E-2</v>
      </c>
      <c r="I5" s="10">
        <v>7.5956054780762394E-2</v>
      </c>
    </row>
    <row r="6" spans="1:9" x14ac:dyDescent="0.2">
      <c r="A6" s="8" t="s">
        <v>5</v>
      </c>
      <c r="B6" s="9">
        <v>6880.1809999999996</v>
      </c>
      <c r="C6" s="9">
        <v>6693.0299999999988</v>
      </c>
      <c r="D6" s="10">
        <v>-2.7201464612631621E-2</v>
      </c>
      <c r="E6" s="10">
        <v>8.1401736287979004E-2</v>
      </c>
      <c r="F6" s="9">
        <v>19818.609</v>
      </c>
      <c r="G6" s="9">
        <v>20994.812999999998</v>
      </c>
      <c r="H6" s="10">
        <v>5.9348463860404932E-2</v>
      </c>
      <c r="I6" s="10">
        <v>0.106850988755178</v>
      </c>
    </row>
    <row r="7" spans="1:9" x14ac:dyDescent="0.2">
      <c r="A7" s="11" t="s">
        <v>151</v>
      </c>
      <c r="B7" s="12">
        <v>0.60552697811350398</v>
      </c>
      <c r="C7" s="12">
        <v>0.60495168768833474</v>
      </c>
      <c r="D7" s="13">
        <v>-10</v>
      </c>
      <c r="E7" s="13">
        <v>130</v>
      </c>
      <c r="F7" s="12">
        <v>0.60290132097284699</v>
      </c>
      <c r="G7" s="12">
        <v>0.61364106871593138</v>
      </c>
      <c r="H7" s="13">
        <v>110</v>
      </c>
      <c r="I7" s="13">
        <v>180</v>
      </c>
    </row>
    <row r="8" spans="1:9" x14ac:dyDescent="0.2">
      <c r="A8" s="14" t="s">
        <v>6</v>
      </c>
      <c r="B8" s="15">
        <v>4551.9570000000003</v>
      </c>
      <c r="C8" s="15">
        <v>4450.7559999999994</v>
      </c>
      <c r="D8" s="16">
        <v>-2.2232415640130343E-2</v>
      </c>
      <c r="E8" s="16">
        <v>8.9642781221888193E-2</v>
      </c>
      <c r="F8" s="15">
        <v>12851.454</v>
      </c>
      <c r="G8" s="15">
        <v>13623.460999999999</v>
      </c>
      <c r="H8" s="16">
        <v>6.0071568555589039E-2</v>
      </c>
      <c r="I8" s="16">
        <v>0.1170084655348</v>
      </c>
    </row>
    <row r="9" spans="1:9" x14ac:dyDescent="0.2">
      <c r="A9" s="11" t="s">
        <v>152</v>
      </c>
      <c r="B9" s="12">
        <v>0.40061922305715703</v>
      </c>
      <c r="C9" s="12">
        <v>0.40228302483165057</v>
      </c>
      <c r="D9" s="13">
        <v>10</v>
      </c>
      <c r="E9" s="13">
        <v>120</v>
      </c>
      <c r="F9" s="12">
        <v>0.39095370381552902</v>
      </c>
      <c r="G9" s="12">
        <v>0.39818955127868066</v>
      </c>
      <c r="H9" s="13">
        <v>70</v>
      </c>
      <c r="I9" s="13">
        <v>150</v>
      </c>
    </row>
    <row r="10" spans="1:9" x14ac:dyDescent="0.2">
      <c r="A10" s="17"/>
      <c r="B10" s="18"/>
      <c r="C10" s="18"/>
      <c r="D10" s="19"/>
      <c r="E10" s="19"/>
      <c r="F10" s="18"/>
      <c r="G10" s="18"/>
      <c r="H10" s="19"/>
      <c r="I10" s="19"/>
    </row>
    <row r="11" spans="1:9" x14ac:dyDescent="0.2">
      <c r="A11" s="14" t="s">
        <v>69</v>
      </c>
      <c r="B11" s="15">
        <v>136.511</v>
      </c>
      <c r="C11" s="15">
        <v>2892.1060000000002</v>
      </c>
      <c r="D11" s="16" t="s">
        <v>8</v>
      </c>
      <c r="E11" s="16"/>
      <c r="F11" s="15">
        <v>4551.1750000000011</v>
      </c>
      <c r="G11" s="15">
        <v>7913.8960000000006</v>
      </c>
      <c r="H11" s="16">
        <v>0.73886875367350169</v>
      </c>
      <c r="I11" s="16"/>
    </row>
    <row r="12" spans="1:9" x14ac:dyDescent="0.2">
      <c r="A12" s="14" t="s">
        <v>96</v>
      </c>
      <c r="B12" s="15">
        <v>3236.5949999999998</v>
      </c>
      <c r="C12" s="15">
        <v>2907.4319999999998</v>
      </c>
      <c r="D12" s="16">
        <v>-0.10170039810356257</v>
      </c>
      <c r="E12" s="16"/>
      <c r="F12" s="15">
        <v>7694.1350000000002</v>
      </c>
      <c r="G12" s="15">
        <v>7866.7939999999999</v>
      </c>
      <c r="H12" s="16">
        <v>2.2440339297399747E-2</v>
      </c>
      <c r="I12" s="16"/>
    </row>
    <row r="13" spans="1:9" x14ac:dyDescent="0.2">
      <c r="A13" s="14" t="s">
        <v>148</v>
      </c>
      <c r="B13" s="20">
        <v>1.5533827655291604E-5</v>
      </c>
      <c r="C13" s="20">
        <v>0.1801002061256968</v>
      </c>
      <c r="D13" s="16" t="s">
        <v>8</v>
      </c>
      <c r="E13" s="16"/>
      <c r="F13" s="20">
        <v>0.26825600922256682</v>
      </c>
      <c r="G13" s="20">
        <v>0.48767536153544772</v>
      </c>
      <c r="H13" s="16">
        <v>0.81794757533589091</v>
      </c>
      <c r="I13" s="16"/>
    </row>
    <row r="14" spans="1:9" ht="13.5" thickBot="1" x14ac:dyDescent="0.25">
      <c r="A14" s="21" t="s">
        <v>153</v>
      </c>
      <c r="B14" s="22">
        <v>0.19733213338538214</v>
      </c>
      <c r="C14" s="22">
        <v>0.18109588613740912</v>
      </c>
      <c r="D14" s="23">
        <v>-8.2278780295068521E-2</v>
      </c>
      <c r="E14" s="23"/>
      <c r="F14" s="22">
        <v>0.46821292860846553</v>
      </c>
      <c r="G14" s="22">
        <v>0.48538124700642216</v>
      </c>
      <c r="H14" s="23">
        <v>3.6667758083872348E-2</v>
      </c>
      <c r="I14" s="23"/>
    </row>
    <row r="15" spans="1:9" ht="13.5" thickTop="1" x14ac:dyDescent="0.2"/>
  </sheetData>
  <phoneticPr fontId="2" type="noConversion"/>
  <pageMargins left="0.75" right="0.75" top="1" bottom="1" header="0.5" footer="0.5"/>
  <pageSetup paperSize="0" orientation="portrait" horizontalDpi="0" verticalDpi="0" copies="0"/>
  <headerFooter alignWithMargins="0"/>
  <customProperties>
    <customPr name="ColorPalett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3"/>
  <sheetViews>
    <sheetView showGridLines="0" zoomScaleNormal="100" workbookViewId="0">
      <selection activeCell="A8" sqref="A8"/>
    </sheetView>
  </sheetViews>
  <sheetFormatPr defaultRowHeight="12.75" x14ac:dyDescent="0.2"/>
  <cols>
    <col min="1" max="1" width="46" customWidth="1"/>
    <col min="2" max="5" width="10.140625" customWidth="1"/>
    <col min="6" max="6" width="13.85546875" bestFit="1" customWidth="1"/>
    <col min="7" max="9" width="10.140625" customWidth="1"/>
  </cols>
  <sheetData>
    <row r="2" spans="1:9" ht="12.75" customHeight="1" x14ac:dyDescent="0.2">
      <c r="A2" s="3" t="s">
        <v>90</v>
      </c>
      <c r="B2" s="99"/>
      <c r="C2" s="100"/>
      <c r="D2" s="100" t="s">
        <v>154</v>
      </c>
      <c r="E2" s="100" t="s">
        <v>4</v>
      </c>
      <c r="F2" s="100" t="s">
        <v>218</v>
      </c>
      <c r="G2" s="100"/>
      <c r="H2" s="100" t="s">
        <v>0</v>
      </c>
      <c r="I2" s="101" t="s">
        <v>1</v>
      </c>
    </row>
    <row r="3" spans="1:9" x14ac:dyDescent="0.2">
      <c r="A3" s="4" t="s">
        <v>2</v>
      </c>
      <c r="B3" s="5" t="str">
        <f>[1]Highlights!$B$3</f>
        <v>3Q17</v>
      </c>
      <c r="C3" s="6" t="s">
        <v>7</v>
      </c>
      <c r="D3" s="6" t="s">
        <v>155</v>
      </c>
      <c r="E3" s="6" t="s">
        <v>156</v>
      </c>
      <c r="F3" s="6" t="s">
        <v>219</v>
      </c>
      <c r="G3" s="6" t="str">
        <f>[1]Highlights!$C$3</f>
        <v>3Q18</v>
      </c>
      <c r="H3" s="6" t="s">
        <v>3</v>
      </c>
      <c r="I3" s="7" t="s">
        <v>4</v>
      </c>
    </row>
    <row r="4" spans="1:9" x14ac:dyDescent="0.2">
      <c r="A4" s="72" t="s">
        <v>91</v>
      </c>
      <c r="B4" s="9">
        <f>'[1]Ambev Consolidado'!C6</f>
        <v>11362.303</v>
      </c>
      <c r="C4" s="9">
        <f>'[1]Ambev Consolidado'!G6</f>
        <v>12.608000000000001</v>
      </c>
      <c r="D4" s="9">
        <f>'[1]Ambev Consolidado'!H6</f>
        <v>277.06778000000003</v>
      </c>
      <c r="E4" s="9">
        <f>'[1]Ambev Consolidado'!I6</f>
        <v>654.26721999999995</v>
      </c>
      <c r="F4" s="9">
        <f>'[1]Ambev Consolidado'!K6</f>
        <v>-1242.5030000000006</v>
      </c>
      <c r="G4" s="9">
        <f>'[1]Ambev Consolidado'!L6</f>
        <v>11063.742999999999</v>
      </c>
      <c r="H4" s="10">
        <f>'[1]Ambev Consolidado'!M6</f>
        <v>-2.6276363163348249E-2</v>
      </c>
      <c r="I4" s="10">
        <f>'[1]Ambev Consolidado'!N6</f>
        <v>5.7990193024040897E-2</v>
      </c>
    </row>
    <row r="5" spans="1:9" x14ac:dyDescent="0.2">
      <c r="A5" s="72" t="s">
        <v>92</v>
      </c>
      <c r="B5" s="9">
        <f>'[1]Ambev Consolidado'!C8</f>
        <v>-4482.1220000000003</v>
      </c>
      <c r="C5" s="9">
        <f>'[1]Ambev Consolidado'!G8</f>
        <v>2.2530000000000001</v>
      </c>
      <c r="D5" s="9">
        <f>'[1]Ambev Consolidado'!H8</f>
        <v>-128.60746</v>
      </c>
      <c r="E5" s="9">
        <f>'[1]Ambev Consolidado'!I8</f>
        <v>-98.942539999999994</v>
      </c>
      <c r="F5" s="9">
        <f>'[1]Ambev Consolidado'!K8</f>
        <v>336.70600000000013</v>
      </c>
      <c r="G5" s="9">
        <f>'[1]Ambev Consolidado'!L8</f>
        <v>-4370.7129999999997</v>
      </c>
      <c r="H5" s="10">
        <f>'[1]Ambev Consolidado'!M8</f>
        <v>-2.4856306901061664E-2</v>
      </c>
      <c r="I5" s="10">
        <f>'[1]Ambev Consolidado'!N8</f>
        <v>2.2182675268678301E-2</v>
      </c>
    </row>
    <row r="6" spans="1:9" x14ac:dyDescent="0.2">
      <c r="A6" s="73" t="s">
        <v>5</v>
      </c>
      <c r="B6" s="15">
        <f>'[1]Ambev Consolidado'!C12</f>
        <v>6880.1809999999996</v>
      </c>
      <c r="C6" s="15">
        <f>'[1]Ambev Consolidado'!G12</f>
        <v>14.861000000000001</v>
      </c>
      <c r="D6" s="15">
        <f>'[1]Ambev Consolidado'!H12</f>
        <v>148.46032</v>
      </c>
      <c r="E6" s="15">
        <f>'[1]Ambev Consolidado'!I12</f>
        <v>555.32467999999994</v>
      </c>
      <c r="F6" s="15">
        <f>'[1]Ambev Consolidado'!K12</f>
        <v>-905.79700000000139</v>
      </c>
      <c r="G6" s="15">
        <f>'[1]Ambev Consolidado'!L12</f>
        <v>6693.0299999999988</v>
      </c>
      <c r="H6" s="16">
        <f>'[1]Ambev Consolidado'!M12</f>
        <v>-2.7201464612631621E-2</v>
      </c>
      <c r="I6" s="16">
        <f>'[1]Ambev Consolidado'!N12</f>
        <v>8.1401736287979004E-2</v>
      </c>
    </row>
    <row r="7" spans="1:9" x14ac:dyDescent="0.2">
      <c r="A7" s="72" t="s">
        <v>93</v>
      </c>
      <c r="B7" s="9">
        <f>'[1]Ambev Consolidado'!C26</f>
        <v>-3499.4850000000001</v>
      </c>
      <c r="C7" s="9">
        <f>'[1]Ambev Consolidado'!G26</f>
        <v>-5.8339999999999996</v>
      </c>
      <c r="D7" s="9">
        <f>'[1]Ambev Consolidado'!H26</f>
        <v>-94.806120000000007</v>
      </c>
      <c r="E7" s="9">
        <f>'[1]Ambev Consolidado'!I26</f>
        <v>-158.13687999999999</v>
      </c>
      <c r="F7" s="9">
        <f>'[1]Ambev Consolidado'!K26</f>
        <v>248.51600000000008</v>
      </c>
      <c r="G7" s="9">
        <f>'[1]Ambev Consolidado'!L26</f>
        <v>-3509.7460000000001</v>
      </c>
      <c r="H7" s="10">
        <f>'[1]Ambev Consolidado'!M26</f>
        <v>2.9321457300146569E-3</v>
      </c>
      <c r="I7" s="10">
        <f>'[1]Ambev Consolidado'!N26</f>
        <v>4.5354051945668099E-2</v>
      </c>
    </row>
    <row r="8" spans="1:9" x14ac:dyDescent="0.2">
      <c r="A8" s="72" t="s">
        <v>71</v>
      </c>
      <c r="B8" s="9">
        <f>'[1]Ambev Consolidado'!C27</f>
        <v>253.58799999999999</v>
      </c>
      <c r="C8" s="9">
        <f>'[1]Ambev Consolidado'!G27</f>
        <v>7.8419999999999996</v>
      </c>
      <c r="D8" s="9">
        <f>'[1]Ambev Consolidado'!H27</f>
        <v>3.9163299999999999</v>
      </c>
      <c r="E8" s="9">
        <f>'[1]Ambev Consolidado'!I27</f>
        <v>-36.570329999999998</v>
      </c>
      <c r="F8" s="9">
        <f>'[1]Ambev Consolidado'!K27</f>
        <v>-30.480000000000018</v>
      </c>
      <c r="G8" s="9">
        <f>'[1]Ambev Consolidado'!L27</f>
        <v>198.29599999999999</v>
      </c>
      <c r="H8" s="10">
        <f>'[1]Ambev Consolidado'!M27</f>
        <v>-0.21803870845623607</v>
      </c>
      <c r="I8" s="10">
        <f>'[1]Ambev Consolidado'!N27</f>
        <v>-0.14421159518589199</v>
      </c>
    </row>
    <row r="9" spans="1:9" x14ac:dyDescent="0.2">
      <c r="A9" s="73" t="s">
        <v>94</v>
      </c>
      <c r="B9" s="15">
        <f>'[1]Ambev Consolidado'!C31</f>
        <v>3634.2840000000001</v>
      </c>
      <c r="C9" s="15">
        <f>'[1]Ambev Consolidado'!G31</f>
        <v>16.869</v>
      </c>
      <c r="D9" s="15">
        <f>'[1]Ambev Consolidado'!H31</f>
        <v>57.570529999999998</v>
      </c>
      <c r="E9" s="15">
        <f>'[1]Ambev Consolidado'!I31</f>
        <v>360.61747000000003</v>
      </c>
      <c r="F9" s="15">
        <f>'[1]Ambev Consolidado'!K31</f>
        <v>-687.76099999999997</v>
      </c>
      <c r="G9" s="15">
        <f>'[1]Ambev Consolidado'!L31</f>
        <v>3381.58</v>
      </c>
      <c r="H9" s="16">
        <f>'[1]Ambev Consolidado'!M31</f>
        <v>-6.9533366132090935E-2</v>
      </c>
      <c r="I9" s="16">
        <f>'[1]Ambev Consolidado'!N31</f>
        <v>0.100481532884931</v>
      </c>
    </row>
    <row r="10" spans="1:9" x14ac:dyDescent="0.2">
      <c r="A10" s="72" t="s">
        <v>134</v>
      </c>
      <c r="B10" s="9">
        <f>'[1]Ambev Consolidado'!C28</f>
        <v>-20.492999999999999</v>
      </c>
      <c r="C10" s="24">
        <f>'[1]Ambev Consolidado'!G28</f>
        <v>0</v>
      </c>
      <c r="D10" s="9">
        <f>'[1]Ambev Consolidado'!H28</f>
        <v>9.3500800000000002</v>
      </c>
      <c r="E10" s="9">
        <f>'[1]Ambev Consolidado'!I28</f>
        <v>-14.746079999999999</v>
      </c>
      <c r="F10" s="9">
        <f>'[1]Ambev Consolidado'!K28</f>
        <v>13.061999999999998</v>
      </c>
      <c r="G10" s="9">
        <f>'[1]Ambev Consolidado'!L28</f>
        <v>-12.827000000000002</v>
      </c>
      <c r="H10" s="10">
        <f>'[1]Ambev Consolidado'!M28</f>
        <v>-0.37407895378909861</v>
      </c>
      <c r="I10" s="10">
        <f>'[1]Ambev Consolidado'!N28</f>
        <v>0.71956668130581203</v>
      </c>
    </row>
    <row r="11" spans="1:9" x14ac:dyDescent="0.2">
      <c r="A11" s="72" t="s">
        <v>99</v>
      </c>
      <c r="B11" s="9">
        <f>'[1]P&amp;L'!F20</f>
        <v>-674.93200000000002</v>
      </c>
      <c r="C11" s="72"/>
      <c r="D11" s="72"/>
      <c r="E11" s="72"/>
      <c r="F11" s="72"/>
      <c r="G11" s="9">
        <f>'[1]P&amp;L'!G20</f>
        <v>-611.08000000000004</v>
      </c>
      <c r="H11" s="76">
        <f>G11/B11-1</f>
        <v>-9.4605086142011352E-2</v>
      </c>
      <c r="I11" s="77"/>
    </row>
    <row r="12" spans="1:9" x14ac:dyDescent="0.2">
      <c r="A12" s="72" t="s">
        <v>157</v>
      </c>
      <c r="B12" s="9">
        <f>'[1]P&amp;L'!F21</f>
        <v>-4.5350000000000001</v>
      </c>
      <c r="C12" s="72"/>
      <c r="D12" s="72"/>
      <c r="E12" s="72"/>
      <c r="F12" s="72"/>
      <c r="G12" s="9">
        <f>'[1]P&amp;L'!G21</f>
        <v>-3.2719999999999998</v>
      </c>
      <c r="H12" s="76">
        <f>G12/B12-1</f>
        <v>-0.27850055126791629</v>
      </c>
      <c r="I12" s="77"/>
    </row>
    <row r="13" spans="1:9" x14ac:dyDescent="0.2">
      <c r="A13" s="72" t="s">
        <v>26</v>
      </c>
      <c r="B13" s="9">
        <f>'[1]P&amp;L'!F25</f>
        <v>-2797.8130000000001</v>
      </c>
      <c r="C13" s="72"/>
      <c r="D13" s="72"/>
      <c r="E13" s="72"/>
      <c r="F13" s="72"/>
      <c r="G13" s="9">
        <f>'[1]P&amp;L'!G25</f>
        <v>137.70500000000001</v>
      </c>
      <c r="H13" s="76">
        <f>G13/B13-1</f>
        <v>-1.0492188005417089</v>
      </c>
      <c r="I13" s="77"/>
    </row>
    <row r="14" spans="1:9" x14ac:dyDescent="0.2">
      <c r="A14" s="72"/>
      <c r="B14" s="9"/>
      <c r="C14" s="72"/>
      <c r="D14" s="72"/>
      <c r="E14" s="72"/>
      <c r="F14" s="72"/>
      <c r="G14" s="9"/>
      <c r="H14" s="76"/>
      <c r="I14" s="77"/>
    </row>
    <row r="15" spans="1:9" x14ac:dyDescent="0.2">
      <c r="A15" s="73" t="s">
        <v>69</v>
      </c>
      <c r="B15" s="15">
        <f>'[1]P&amp;L'!F27</f>
        <v>136.511</v>
      </c>
      <c r="C15" s="73"/>
      <c r="D15" s="73"/>
      <c r="E15" s="73"/>
      <c r="F15" s="73"/>
      <c r="G15" s="15">
        <f>'[1]P&amp;L'!G27</f>
        <v>2892.1060000000002</v>
      </c>
      <c r="H15" s="83" t="str">
        <f>IF(OR(+G15/B15&gt;2,+G15/B15&lt;-2),"nm",(G15/B15))</f>
        <v>nm</v>
      </c>
      <c r="I15" s="79"/>
    </row>
    <row r="16" spans="1:9" x14ac:dyDescent="0.2">
      <c r="A16" s="73" t="s">
        <v>95</v>
      </c>
      <c r="B16" s="15">
        <f>'[1]P&amp;L'!F28</f>
        <v>0.24399999999999999</v>
      </c>
      <c r="C16" s="73"/>
      <c r="D16" s="73"/>
      <c r="E16" s="73"/>
      <c r="F16" s="73"/>
      <c r="G16" s="15">
        <f>'[1]P&amp;L'!G28</f>
        <v>2831.1590000000001</v>
      </c>
      <c r="H16" s="83" t="str">
        <f>IF(OR(+G16/B16&gt;2,+G16/B16&lt;-2),"nm",(G16/B16))</f>
        <v>nm</v>
      </c>
      <c r="I16" s="79"/>
    </row>
    <row r="17" spans="1:9" x14ac:dyDescent="0.2">
      <c r="A17" s="72" t="s">
        <v>70</v>
      </c>
      <c r="B17" s="9">
        <f>'[1]P&amp;L'!F29</f>
        <v>136.267</v>
      </c>
      <c r="C17" s="72"/>
      <c r="D17" s="72"/>
      <c r="E17" s="72"/>
      <c r="F17" s="72"/>
      <c r="G17" s="9">
        <f>'[1]P&amp;L'!G29</f>
        <v>60.947000000000003</v>
      </c>
      <c r="H17" s="76">
        <f>G17/B17-1</f>
        <v>-0.55273837392765668</v>
      </c>
      <c r="I17" s="77"/>
    </row>
    <row r="18" spans="1:9" x14ac:dyDescent="0.2">
      <c r="A18" s="72"/>
      <c r="B18" s="9"/>
      <c r="C18" s="72"/>
      <c r="D18" s="72"/>
      <c r="E18" s="72"/>
      <c r="F18" s="72"/>
      <c r="G18" s="9"/>
      <c r="H18" s="76"/>
      <c r="I18" s="77"/>
    </row>
    <row r="19" spans="1:9" x14ac:dyDescent="0.2">
      <c r="A19" s="73" t="s">
        <v>96</v>
      </c>
      <c r="B19" s="15">
        <f>'[1]P&amp;L'!F34</f>
        <v>3236.5949999999998</v>
      </c>
      <c r="C19" s="73"/>
      <c r="D19" s="73"/>
      <c r="E19" s="73"/>
      <c r="F19" s="73"/>
      <c r="G19" s="15">
        <f>'[1]P&amp;L'!G34</f>
        <v>2907.4319999999998</v>
      </c>
      <c r="H19" s="78">
        <f>G19/B19-1</f>
        <v>-0.10170039810356257</v>
      </c>
      <c r="I19" s="79"/>
    </row>
    <row r="20" spans="1:9" x14ac:dyDescent="0.2">
      <c r="A20" s="73" t="s">
        <v>95</v>
      </c>
      <c r="B20" s="15">
        <f>(VLOOKUP("IL-215-RE    ",'[1]COGNOS 1709'!$A:$I,9,0)-VLOOKUP("IL-215-RE    ",'[1]COGNOS 1706'!$A:$I,9,0))/1000</f>
        <v>3099.625</v>
      </c>
      <c r="C20" s="73"/>
      <c r="D20" s="73"/>
      <c r="E20" s="73"/>
      <c r="F20" s="73"/>
      <c r="G20" s="15">
        <f>(VLOOKUP("IL-215-RE    ",'[1]COGNOS 1809'!$A:$I,9,0)-VLOOKUP("IL-215-RE    ",'[1]COGNOS 1806'!$A:$I,9,0))/1000</f>
        <v>2846.8110000000001</v>
      </c>
      <c r="H20" s="78">
        <f>G20/B20-1</f>
        <v>-8.1562769689881742E-2</v>
      </c>
      <c r="I20" s="79"/>
    </row>
    <row r="21" spans="1:9" x14ac:dyDescent="0.2">
      <c r="A21" s="74"/>
      <c r="B21" s="74"/>
      <c r="C21" s="74"/>
      <c r="D21" s="74"/>
      <c r="E21" s="74"/>
      <c r="F21" s="74"/>
      <c r="G21" s="74"/>
      <c r="H21" s="80"/>
      <c r="I21" s="80"/>
    </row>
    <row r="22" spans="1:9" ht="13.5" thickBot="1" x14ac:dyDescent="0.25">
      <c r="A22" s="75" t="s">
        <v>6</v>
      </c>
      <c r="B22" s="28">
        <f>'[1]Ambev Consolidado'!C39</f>
        <v>4551.9570000000003</v>
      </c>
      <c r="C22" s="28">
        <f>'[1]Ambev Consolidado'!G39</f>
        <v>16.869</v>
      </c>
      <c r="D22" s="28">
        <f>'[1]Ambev Consolidado'!H39</f>
        <v>51.747889999999998</v>
      </c>
      <c r="E22" s="28">
        <f>'[1]Ambev Consolidado'!I39</f>
        <v>403.98111</v>
      </c>
      <c r="F22" s="28">
        <f>'[1]Ambev Consolidado'!K39</f>
        <v>-573.79900000000089</v>
      </c>
      <c r="G22" s="28">
        <f>'[1]Ambev Consolidado'!L39</f>
        <v>4450.7559999999994</v>
      </c>
      <c r="H22" s="29">
        <f>'[1]Ambev Consolidado'!M39</f>
        <v>-2.2232415640130343E-2</v>
      </c>
      <c r="I22" s="29">
        <f>'[1]Ambev Consolidado'!N39</f>
        <v>8.9642781221888193E-2</v>
      </c>
    </row>
    <row r="23" spans="1:9" ht="13.5" thickTop="1" x14ac:dyDescent="0.2"/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3"/>
  <sheetViews>
    <sheetView showGridLines="0" zoomScaleNormal="100" workbookViewId="0">
      <selection activeCell="A30" sqref="A30"/>
    </sheetView>
  </sheetViews>
  <sheetFormatPr defaultRowHeight="12.75" x14ac:dyDescent="0.2"/>
  <cols>
    <col min="1" max="1" width="46" customWidth="1"/>
    <col min="2" max="5" width="10.140625" customWidth="1"/>
    <col min="6" max="6" width="13.85546875" bestFit="1" customWidth="1"/>
    <col min="7" max="9" width="10.140625" customWidth="1"/>
  </cols>
  <sheetData>
    <row r="2" spans="1:9" ht="12.75" customHeight="1" x14ac:dyDescent="0.2">
      <c r="A2" s="3" t="s">
        <v>90</v>
      </c>
      <c r="B2" s="99"/>
      <c r="C2" s="100"/>
      <c r="D2" s="100" t="s">
        <v>154</v>
      </c>
      <c r="E2" s="100" t="s">
        <v>4</v>
      </c>
      <c r="F2" s="100" t="s">
        <v>218</v>
      </c>
      <c r="G2" s="100"/>
      <c r="H2" s="100" t="s">
        <v>0</v>
      </c>
      <c r="I2" s="101" t="s">
        <v>1</v>
      </c>
    </row>
    <row r="3" spans="1:9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219</v>
      </c>
      <c r="G3" s="6" t="s">
        <v>210</v>
      </c>
      <c r="H3" s="6" t="s">
        <v>3</v>
      </c>
      <c r="I3" s="7" t="s">
        <v>4</v>
      </c>
    </row>
    <row r="4" spans="1:9" x14ac:dyDescent="0.2">
      <c r="A4" s="72" t="s">
        <v>91</v>
      </c>
      <c r="B4" s="9">
        <v>32872.061000000002</v>
      </c>
      <c r="C4" s="9">
        <v>7.0380000000000003</v>
      </c>
      <c r="D4" s="9">
        <v>89.070080000000004</v>
      </c>
      <c r="E4" s="9">
        <v>2487.8409200000001</v>
      </c>
      <c r="F4" s="9">
        <v>-1242.5030000000042</v>
      </c>
      <c r="G4" s="9">
        <v>34213.506999999998</v>
      </c>
      <c r="H4" s="10">
        <v>4.0808089276787252E-2</v>
      </c>
      <c r="I4" s="10">
        <v>7.5956054780762394E-2</v>
      </c>
    </row>
    <row r="5" spans="1:9" x14ac:dyDescent="0.2">
      <c r="A5" s="72" t="s">
        <v>92</v>
      </c>
      <c r="B5" s="9">
        <v>-13053.451999999999</v>
      </c>
      <c r="C5" s="9">
        <v>-8.7360000000000007</v>
      </c>
      <c r="D5" s="9">
        <v>-113.861</v>
      </c>
      <c r="E5" s="9">
        <v>-379.351</v>
      </c>
      <c r="F5" s="9">
        <v>336.70600000000013</v>
      </c>
      <c r="G5" s="9">
        <v>-13218.694</v>
      </c>
      <c r="H5" s="10">
        <v>1.2658873683375038E-2</v>
      </c>
      <c r="I5" s="10">
        <v>2.91344685621212E-2</v>
      </c>
    </row>
    <row r="6" spans="1:9" x14ac:dyDescent="0.2">
      <c r="A6" s="73" t="s">
        <v>5</v>
      </c>
      <c r="B6" s="15">
        <v>19818.609</v>
      </c>
      <c r="C6" s="15">
        <v>-1.698</v>
      </c>
      <c r="D6" s="15">
        <v>-24.79092</v>
      </c>
      <c r="E6" s="15">
        <v>2108.48992</v>
      </c>
      <c r="F6" s="15">
        <v>-905.7970000000023</v>
      </c>
      <c r="G6" s="15">
        <v>20994.812999999998</v>
      </c>
      <c r="H6" s="16">
        <v>5.9348463860404932E-2</v>
      </c>
      <c r="I6" s="16">
        <v>0.106850988755178</v>
      </c>
    </row>
    <row r="7" spans="1:9" x14ac:dyDescent="0.2">
      <c r="A7" s="72" t="s">
        <v>93</v>
      </c>
      <c r="B7" s="9">
        <v>-10351.778</v>
      </c>
      <c r="C7" s="9">
        <v>-28.004000000000001</v>
      </c>
      <c r="D7" s="9">
        <v>-77.625929999999997</v>
      </c>
      <c r="E7" s="9">
        <v>-720.02007000000003</v>
      </c>
      <c r="F7" s="9">
        <v>248.51599999999962</v>
      </c>
      <c r="G7" s="9">
        <v>-10928.912</v>
      </c>
      <c r="H7" s="10">
        <v>5.5752161609339046E-2</v>
      </c>
      <c r="I7" s="10">
        <v>6.9682708630746798E-2</v>
      </c>
    </row>
    <row r="8" spans="1:9" x14ac:dyDescent="0.2">
      <c r="A8" s="72" t="s">
        <v>71</v>
      </c>
      <c r="B8" s="9">
        <v>766.98400000000004</v>
      </c>
      <c r="C8" s="24">
        <v>0</v>
      </c>
      <c r="D8" s="9">
        <v>7.8824300000000003</v>
      </c>
      <c r="E8" s="9">
        <v>-47.002429999999997</v>
      </c>
      <c r="F8" s="9">
        <v>-30.480000000000018</v>
      </c>
      <c r="G8" s="9">
        <v>697.38400000000001</v>
      </c>
      <c r="H8" s="10">
        <v>-9.074504813659745E-2</v>
      </c>
      <c r="I8" s="10">
        <v>-6.12821519092967E-2</v>
      </c>
    </row>
    <row r="9" spans="1:9" x14ac:dyDescent="0.2">
      <c r="A9" s="73" t="s">
        <v>94</v>
      </c>
      <c r="B9" s="15">
        <v>10233.815000000001</v>
      </c>
      <c r="C9" s="15">
        <v>-29.702000000000002</v>
      </c>
      <c r="D9" s="15">
        <v>-94.534419999999997</v>
      </c>
      <c r="E9" s="15">
        <v>1341.4674199999999</v>
      </c>
      <c r="F9" s="15">
        <v>-687.76100000000042</v>
      </c>
      <c r="G9" s="15">
        <v>10763.285</v>
      </c>
      <c r="H9" s="16">
        <v>5.1737304221348479E-2</v>
      </c>
      <c r="I9" s="16">
        <v>0.13194145925585199</v>
      </c>
    </row>
    <row r="10" spans="1:9" x14ac:dyDescent="0.2">
      <c r="A10" s="72" t="s">
        <v>134</v>
      </c>
      <c r="B10" s="9">
        <v>-81.272000000000006</v>
      </c>
      <c r="C10" s="24">
        <v>0</v>
      </c>
      <c r="D10" s="9">
        <v>16.91113</v>
      </c>
      <c r="E10" s="9">
        <v>68.166870000000003</v>
      </c>
      <c r="F10" s="9">
        <v>13.061999999999998</v>
      </c>
      <c r="G10" s="9">
        <v>16.867999999999999</v>
      </c>
      <c r="H10" s="10">
        <v>-1.2075499557043017</v>
      </c>
      <c r="I10" s="10">
        <v>-0.83874975391278705</v>
      </c>
    </row>
    <row r="11" spans="1:9" x14ac:dyDescent="0.2">
      <c r="A11" s="72" t="s">
        <v>99</v>
      </c>
      <c r="B11" s="9">
        <v>-2246.3490000000002</v>
      </c>
      <c r="C11" s="72"/>
      <c r="D11" s="72"/>
      <c r="E11" s="72"/>
      <c r="F11" s="72"/>
      <c r="G11" s="9">
        <v>-2204.4409999999998</v>
      </c>
      <c r="H11" s="76">
        <v>-1.8656050328778151E-2</v>
      </c>
      <c r="I11" s="77"/>
    </row>
    <row r="12" spans="1:9" x14ac:dyDescent="0.2">
      <c r="A12" s="72" t="s">
        <v>157</v>
      </c>
      <c r="B12" s="9">
        <v>1.766</v>
      </c>
      <c r="C12" s="72"/>
      <c r="D12" s="72"/>
      <c r="E12" s="72"/>
      <c r="F12" s="72"/>
      <c r="G12" s="9">
        <v>-9.9999999999999645E-2</v>
      </c>
      <c r="H12" s="76">
        <v>-1.0566251415628538</v>
      </c>
      <c r="I12" s="77"/>
    </row>
    <row r="13" spans="1:9" x14ac:dyDescent="0.2">
      <c r="A13" s="72" t="s">
        <v>26</v>
      </c>
      <c r="B13" s="9">
        <v>-3356.7849999999999</v>
      </c>
      <c r="C13" s="72"/>
      <c r="D13" s="72"/>
      <c r="E13" s="72"/>
      <c r="F13" s="72"/>
      <c r="G13" s="9">
        <v>-661.71600000000001</v>
      </c>
      <c r="H13" s="76">
        <v>-0.80287209338697596</v>
      </c>
      <c r="I13" s="77"/>
    </row>
    <row r="14" spans="1:9" x14ac:dyDescent="0.2">
      <c r="A14" s="72"/>
      <c r="B14" s="9"/>
      <c r="C14" s="72"/>
      <c r="D14" s="72"/>
      <c r="E14" s="72"/>
      <c r="F14" s="72"/>
      <c r="G14" s="9"/>
      <c r="H14" s="76"/>
      <c r="I14" s="77"/>
    </row>
    <row r="15" spans="1:9" x14ac:dyDescent="0.2">
      <c r="A15" s="73" t="s">
        <v>69</v>
      </c>
      <c r="B15" s="15">
        <v>4551.1750000000011</v>
      </c>
      <c r="C15" s="73"/>
      <c r="D15" s="73"/>
      <c r="E15" s="73"/>
      <c r="F15" s="73"/>
      <c r="G15" s="15">
        <v>7913.8960000000006</v>
      </c>
      <c r="H15" s="83">
        <v>0.73886875367350169</v>
      </c>
      <c r="I15" s="79"/>
    </row>
    <row r="16" spans="1:9" x14ac:dyDescent="0.2">
      <c r="A16" s="73" t="s">
        <v>95</v>
      </c>
      <c r="B16" s="15">
        <v>4212.527</v>
      </c>
      <c r="C16" s="73"/>
      <c r="D16" s="73"/>
      <c r="E16" s="73"/>
      <c r="F16" s="73"/>
      <c r="G16" s="15">
        <v>7664.2729999999992</v>
      </c>
      <c r="H16" s="83">
        <v>0.81940032669226781</v>
      </c>
      <c r="I16" s="79"/>
    </row>
    <row r="17" spans="1:9" x14ac:dyDescent="0.2">
      <c r="A17" s="72" t="s">
        <v>70</v>
      </c>
      <c r="B17" s="9">
        <v>338.64800000000002</v>
      </c>
      <c r="C17" s="72"/>
      <c r="D17" s="72"/>
      <c r="E17" s="72"/>
      <c r="F17" s="72"/>
      <c r="G17" s="9">
        <v>249.62299999999999</v>
      </c>
      <c r="H17" s="76">
        <v>-0.2628835841345587</v>
      </c>
      <c r="I17" s="77"/>
    </row>
    <row r="18" spans="1:9" x14ac:dyDescent="0.2">
      <c r="A18" s="72"/>
      <c r="B18" s="9"/>
      <c r="C18" s="72"/>
      <c r="D18" s="72"/>
      <c r="E18" s="72"/>
      <c r="F18" s="72"/>
      <c r="G18" s="9"/>
      <c r="H18" s="76"/>
      <c r="I18" s="77"/>
    </row>
    <row r="19" spans="1:9" x14ac:dyDescent="0.2">
      <c r="A19" s="73" t="s">
        <v>96</v>
      </c>
      <c r="B19" s="15">
        <v>7694.1350000000002</v>
      </c>
      <c r="C19" s="73"/>
      <c r="D19" s="73"/>
      <c r="E19" s="73"/>
      <c r="F19" s="73"/>
      <c r="G19" s="15">
        <v>7866.7939999999999</v>
      </c>
      <c r="H19" s="78">
        <v>2.2440339297399747E-2</v>
      </c>
      <c r="I19" s="79"/>
    </row>
    <row r="20" spans="1:9" x14ac:dyDescent="0.2">
      <c r="A20" s="73" t="s">
        <v>95</v>
      </c>
      <c r="B20" s="15">
        <v>7353.3360000000002</v>
      </c>
      <c r="C20" s="73"/>
      <c r="D20" s="73"/>
      <c r="E20" s="73"/>
      <c r="F20" s="73"/>
      <c r="G20" s="15">
        <v>7628.8890000000001</v>
      </c>
      <c r="H20" s="78">
        <v>3.7473195839276219E-2</v>
      </c>
      <c r="I20" s="79"/>
    </row>
    <row r="21" spans="1:9" x14ac:dyDescent="0.2">
      <c r="A21" s="74"/>
      <c r="B21" s="74"/>
      <c r="C21" s="74"/>
      <c r="D21" s="74"/>
      <c r="E21" s="74"/>
      <c r="F21" s="74"/>
      <c r="G21" s="74"/>
      <c r="H21" s="80"/>
      <c r="I21" s="80"/>
    </row>
    <row r="22" spans="1:9" ht="13.5" thickBot="1" x14ac:dyDescent="0.25">
      <c r="A22" s="75" t="s">
        <v>6</v>
      </c>
      <c r="B22" s="28">
        <v>12851.454</v>
      </c>
      <c r="C22" s="28">
        <v>-29.702000000000002</v>
      </c>
      <c r="D22" s="28">
        <v>-120.41949</v>
      </c>
      <c r="E22" s="28">
        <v>1495.92749</v>
      </c>
      <c r="F22" s="28">
        <v>-573.79900000000089</v>
      </c>
      <c r="G22" s="28">
        <v>13623.460999999999</v>
      </c>
      <c r="H22" s="29">
        <v>6.0071568555589039E-2</v>
      </c>
      <c r="I22" s="29">
        <v>0.1170084655348</v>
      </c>
    </row>
    <row r="23" spans="1:9" ht="13.5" thickTop="1" x14ac:dyDescent="0.2"/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D31" sqref="D31"/>
    </sheetView>
  </sheetViews>
  <sheetFormatPr defaultRowHeight="12.75" x14ac:dyDescent="0.2"/>
  <cols>
    <col min="1" max="1" width="34" bestFit="1" customWidth="1"/>
    <col min="2" max="5" width="10" customWidth="1"/>
    <col min="6" max="6" width="13.85546875" bestFit="1" customWidth="1"/>
    <col min="7" max="8" width="10" customWidth="1"/>
  </cols>
  <sheetData>
    <row r="2" spans="1:9" x14ac:dyDescent="0.2">
      <c r="A2" s="3" t="s">
        <v>108</v>
      </c>
      <c r="B2" s="99"/>
      <c r="C2" s="100"/>
      <c r="D2" s="100" t="s">
        <v>154</v>
      </c>
      <c r="E2" s="100" t="s">
        <v>4</v>
      </c>
      <c r="F2" s="100" t="s">
        <v>218</v>
      </c>
      <c r="G2" s="100"/>
      <c r="H2" s="100" t="s">
        <v>0</v>
      </c>
      <c r="I2" s="101" t="s">
        <v>1</v>
      </c>
    </row>
    <row r="3" spans="1:9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219</v>
      </c>
      <c r="G3" s="6" t="s">
        <v>217</v>
      </c>
      <c r="H3" s="6" t="s">
        <v>3</v>
      </c>
      <c r="I3" s="7" t="s">
        <v>4</v>
      </c>
    </row>
    <row r="4" spans="1:9" x14ac:dyDescent="0.2">
      <c r="A4" s="8" t="s">
        <v>9</v>
      </c>
      <c r="B4" s="9">
        <v>38433.536999999997</v>
      </c>
      <c r="C4" s="9">
        <v>-37.302999999999997</v>
      </c>
      <c r="D4" s="24">
        <v>0</v>
      </c>
      <c r="E4" s="9">
        <v>-901.755</v>
      </c>
      <c r="F4" s="24">
        <v>0</v>
      </c>
      <c r="G4" s="9">
        <v>37494.478999999992</v>
      </c>
      <c r="H4" s="82">
        <v>-2.4433296368221447E-2</v>
      </c>
      <c r="I4" s="82">
        <v>-2.3614218993661399E-2</v>
      </c>
    </row>
    <row r="5" spans="1:9" x14ac:dyDescent="0.2">
      <c r="A5" s="8"/>
      <c r="B5" s="9"/>
      <c r="C5" s="9"/>
      <c r="D5" s="9"/>
      <c r="E5" s="9"/>
      <c r="F5" s="9"/>
      <c r="G5" s="9"/>
      <c r="H5" s="82"/>
      <c r="I5" s="82"/>
    </row>
    <row r="6" spans="1:9" x14ac:dyDescent="0.2">
      <c r="A6" s="8" t="s">
        <v>91</v>
      </c>
      <c r="B6" s="9">
        <v>11362.303</v>
      </c>
      <c r="C6" s="9">
        <v>12.608000000000001</v>
      </c>
      <c r="D6" s="9">
        <v>277.06778000000003</v>
      </c>
      <c r="E6" s="9">
        <v>654.26721999999995</v>
      </c>
      <c r="F6" s="9">
        <v>-1242.5030000000006</v>
      </c>
      <c r="G6" s="9">
        <v>11063.742999999999</v>
      </c>
      <c r="H6" s="82">
        <v>-2.6276363163348249E-2</v>
      </c>
      <c r="I6" s="82">
        <v>5.7990193024040897E-2</v>
      </c>
    </row>
    <row r="7" spans="1:9" x14ac:dyDescent="0.2">
      <c r="A7" s="30" t="s">
        <v>158</v>
      </c>
      <c r="B7" s="9">
        <v>295.63511159537597</v>
      </c>
      <c r="C7" s="9">
        <v>0.60948444684680703</v>
      </c>
      <c r="D7" s="9">
        <v>7.3895620739255996</v>
      </c>
      <c r="E7" s="9">
        <v>24.574625114396</v>
      </c>
      <c r="F7" s="9">
        <v>-33.138292173629281</v>
      </c>
      <c r="G7" s="9">
        <v>295.07658980939573</v>
      </c>
      <c r="H7" s="82">
        <v>-1.8892268342762808E-3</v>
      </c>
      <c r="I7" s="82">
        <v>8.3176619653126796E-2</v>
      </c>
    </row>
    <row r="8" spans="1:9" x14ac:dyDescent="0.2">
      <c r="A8" s="8" t="s">
        <v>10</v>
      </c>
      <c r="B8" s="9">
        <v>-4482.1220000000003</v>
      </c>
      <c r="C8" s="9">
        <v>2.2530000000000001</v>
      </c>
      <c r="D8" s="9">
        <v>-128.60746</v>
      </c>
      <c r="E8" s="9">
        <v>-98.942539999999994</v>
      </c>
      <c r="F8" s="9">
        <v>336.70600000000013</v>
      </c>
      <c r="G8" s="9">
        <v>-4370.7129999999997</v>
      </c>
      <c r="H8" s="82">
        <v>-2.4856306901061664E-2</v>
      </c>
      <c r="I8" s="82">
        <v>2.2182675268678301E-2</v>
      </c>
    </row>
    <row r="9" spans="1:9" x14ac:dyDescent="0.2">
      <c r="A9" s="30" t="s">
        <v>159</v>
      </c>
      <c r="B9" s="9">
        <v>-116.620075846779</v>
      </c>
      <c r="C9" s="9">
        <v>-5.64319191770579E-2</v>
      </c>
      <c r="D9" s="9">
        <v>-3.4300372596189401</v>
      </c>
      <c r="E9" s="9">
        <v>-5.4449224950512702</v>
      </c>
      <c r="F9" s="9">
        <v>8.980148784038704</v>
      </c>
      <c r="G9" s="9">
        <v>-116.56950880688329</v>
      </c>
      <c r="H9" s="82">
        <v>-4.3360493061372907E-4</v>
      </c>
      <c r="I9" s="82">
        <v>4.6616272229725003E-2</v>
      </c>
    </row>
    <row r="10" spans="1:9" x14ac:dyDescent="0.2">
      <c r="A10" s="8" t="s">
        <v>160</v>
      </c>
      <c r="B10" s="9">
        <v>-3864.5360000000001</v>
      </c>
      <c r="C10" s="9">
        <v>2.2530000000000001</v>
      </c>
      <c r="D10" s="9">
        <v>-137.11679000000001</v>
      </c>
      <c r="E10" s="9">
        <v>-82.384209999999996</v>
      </c>
      <c r="F10" s="9">
        <v>396.42700000000013</v>
      </c>
      <c r="G10" s="9">
        <v>-3685.357</v>
      </c>
      <c r="H10" s="82">
        <v>-4.6364945235340072E-2</v>
      </c>
      <c r="I10" s="82">
        <v>2.1438778733859899E-2</v>
      </c>
    </row>
    <row r="11" spans="1:9" x14ac:dyDescent="0.2">
      <c r="A11" s="30" t="s">
        <v>161</v>
      </c>
      <c r="B11" s="9">
        <v>-100.551141051629</v>
      </c>
      <c r="C11" s="9">
        <v>-3.9696029410052298E-2</v>
      </c>
      <c r="D11" s="9">
        <v>-3.6569861392126599</v>
      </c>
      <c r="E11" s="9">
        <v>-4.6164631913196796</v>
      </c>
      <c r="F11" s="9">
        <v>10.572943285863715</v>
      </c>
      <c r="G11" s="9">
        <v>-98.290657672560286</v>
      </c>
      <c r="H11" s="82">
        <v>-2.2480932144848031E-2</v>
      </c>
      <c r="I11" s="82">
        <v>4.5875457694734799E-2</v>
      </c>
    </row>
    <row r="12" spans="1:9" x14ac:dyDescent="0.2">
      <c r="A12" s="14" t="s">
        <v>5</v>
      </c>
      <c r="B12" s="15">
        <v>6880.1809999999996</v>
      </c>
      <c r="C12" s="15">
        <v>14.861000000000001</v>
      </c>
      <c r="D12" s="15">
        <v>148.46032</v>
      </c>
      <c r="E12" s="15">
        <v>555.32467999999994</v>
      </c>
      <c r="F12" s="15">
        <v>-905.79700000000139</v>
      </c>
      <c r="G12" s="15">
        <v>6693.0299999999988</v>
      </c>
      <c r="H12" s="83">
        <v>-2.7201464612631621E-2</v>
      </c>
      <c r="I12" s="83">
        <v>8.1401736287979004E-2</v>
      </c>
    </row>
    <row r="13" spans="1:9" x14ac:dyDescent="0.2">
      <c r="A13" s="11" t="s">
        <v>151</v>
      </c>
      <c r="B13" s="81">
        <v>0.60552697811350398</v>
      </c>
      <c r="C13" s="81"/>
      <c r="D13" s="81"/>
      <c r="E13" s="81"/>
      <c r="F13" s="81"/>
      <c r="G13" s="81">
        <v>0.60495168768833474</v>
      </c>
      <c r="H13" s="84">
        <v>-10</v>
      </c>
      <c r="I13" s="84">
        <v>130</v>
      </c>
    </row>
    <row r="14" spans="1:9" x14ac:dyDescent="0.2">
      <c r="A14" s="8" t="s">
        <v>162</v>
      </c>
      <c r="B14" s="9">
        <v>-3199.9140000000002</v>
      </c>
      <c r="C14" s="9">
        <v>-5.8339999999999996</v>
      </c>
      <c r="D14" s="9">
        <v>-92.119429999999994</v>
      </c>
      <c r="E14" s="9">
        <v>-130.81557000000001</v>
      </c>
      <c r="F14" s="9">
        <v>302.75699999999961</v>
      </c>
      <c r="G14" s="9">
        <v>-3125.9260000000004</v>
      </c>
      <c r="H14" s="82">
        <v>-2.312187140029387E-2</v>
      </c>
      <c r="I14" s="82">
        <v>4.1044698569160099E-2</v>
      </c>
    </row>
    <row r="15" spans="1:9" x14ac:dyDescent="0.2">
      <c r="A15" s="8" t="s">
        <v>163</v>
      </c>
      <c r="B15" s="9">
        <v>-299.57100000000003</v>
      </c>
      <c r="C15" s="24">
        <v>0</v>
      </c>
      <c r="D15" s="9">
        <v>-2.68669</v>
      </c>
      <c r="E15" s="9">
        <v>-27.32131</v>
      </c>
      <c r="F15" s="9">
        <v>-54.240999999999929</v>
      </c>
      <c r="G15" s="9">
        <v>-383.81999999999994</v>
      </c>
      <c r="H15" s="82">
        <v>0.2812321619916478</v>
      </c>
      <c r="I15" s="82">
        <v>9.1201451408848E-2</v>
      </c>
    </row>
    <row r="16" spans="1:9" x14ac:dyDescent="0.2">
      <c r="A16" s="8" t="s">
        <v>97</v>
      </c>
      <c r="B16" s="9">
        <v>-3499.4850000000001</v>
      </c>
      <c r="C16" s="9">
        <v>-5.8339999999999996</v>
      </c>
      <c r="D16" s="9">
        <v>-94.806120000000007</v>
      </c>
      <c r="E16" s="9">
        <v>-158.13687999999999</v>
      </c>
      <c r="F16" s="9">
        <v>248.51600000000008</v>
      </c>
      <c r="G16" s="9">
        <v>-3509.7460000000001</v>
      </c>
      <c r="H16" s="82">
        <v>2.9321457300146569E-3</v>
      </c>
      <c r="I16" s="82">
        <v>4.5354051945668099E-2</v>
      </c>
    </row>
    <row r="17" spans="1:9" x14ac:dyDescent="0.2">
      <c r="A17" s="8" t="s">
        <v>71</v>
      </c>
      <c r="B17" s="9">
        <v>253.58799999999999</v>
      </c>
      <c r="C17" s="9">
        <v>7.8419999999999996</v>
      </c>
      <c r="D17" s="9">
        <v>3.9163299999999999</v>
      </c>
      <c r="E17" s="9">
        <v>-36.570329999999998</v>
      </c>
      <c r="F17" s="9">
        <v>-30.480000000000018</v>
      </c>
      <c r="G17" s="9">
        <v>198.29599999999999</v>
      </c>
      <c r="H17" s="82">
        <v>-0.21803870845623607</v>
      </c>
      <c r="I17" s="82">
        <v>-0.14421159518589199</v>
      </c>
    </row>
    <row r="18" spans="1:9" x14ac:dyDescent="0.2">
      <c r="A18" s="33" t="s">
        <v>11</v>
      </c>
      <c r="B18" s="34">
        <v>3634.2840000000001</v>
      </c>
      <c r="C18" s="34">
        <v>16.869</v>
      </c>
      <c r="D18" s="34">
        <v>57.570529999999998</v>
      </c>
      <c r="E18" s="34">
        <v>360.61747000000003</v>
      </c>
      <c r="F18" s="34">
        <v>-687.76099999999997</v>
      </c>
      <c r="G18" s="34">
        <v>3381.58</v>
      </c>
      <c r="H18" s="86">
        <v>-6.9533366132090935E-2</v>
      </c>
      <c r="I18" s="86">
        <v>0.100481532884931</v>
      </c>
    </row>
    <row r="19" spans="1:9" x14ac:dyDescent="0.2">
      <c r="A19" s="11" t="s">
        <v>164</v>
      </c>
      <c r="B19" s="85">
        <v>0.31985452245024598</v>
      </c>
      <c r="C19" s="85"/>
      <c r="D19" s="85"/>
      <c r="E19" s="85"/>
      <c r="F19" s="85"/>
      <c r="G19" s="85">
        <v>0.30564520524383115</v>
      </c>
      <c r="H19" s="84">
        <v>-140</v>
      </c>
      <c r="I19" s="87">
        <v>130</v>
      </c>
    </row>
    <row r="20" spans="1:9" x14ac:dyDescent="0.2">
      <c r="A20" s="37" t="s">
        <v>6</v>
      </c>
      <c r="B20" s="15">
        <v>4551.9570000000003</v>
      </c>
      <c r="C20" s="15">
        <v>16.869</v>
      </c>
      <c r="D20" s="15">
        <v>51.747889999999998</v>
      </c>
      <c r="E20" s="15">
        <v>403.98111</v>
      </c>
      <c r="F20" s="15">
        <v>-573.79900000000089</v>
      </c>
      <c r="G20" s="15">
        <v>4450.7559999999994</v>
      </c>
      <c r="H20" s="89">
        <v>-2.2232415640130343E-2</v>
      </c>
      <c r="I20" s="89">
        <v>8.9642781221888193E-2</v>
      </c>
    </row>
    <row r="21" spans="1:9" ht="13.5" thickBot="1" x14ac:dyDescent="0.25">
      <c r="A21" s="38" t="s">
        <v>152</v>
      </c>
      <c r="B21" s="88">
        <v>0.40061922305715703</v>
      </c>
      <c r="C21" s="88"/>
      <c r="D21" s="88"/>
      <c r="E21" s="88"/>
      <c r="F21" s="88"/>
      <c r="G21" s="88">
        <v>0.40228302483165057</v>
      </c>
      <c r="H21" s="90">
        <v>10</v>
      </c>
      <c r="I21" s="90">
        <v>120</v>
      </c>
    </row>
    <row r="22" spans="1:9" ht="13.5" thickTop="1" x14ac:dyDescent="0.2"/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D32" sqref="D32"/>
    </sheetView>
  </sheetViews>
  <sheetFormatPr defaultRowHeight="12.75" x14ac:dyDescent="0.2"/>
  <cols>
    <col min="1" max="1" width="34" bestFit="1" customWidth="1"/>
    <col min="2" max="5" width="10" customWidth="1"/>
    <col min="6" max="6" width="13.85546875" bestFit="1" customWidth="1"/>
    <col min="7" max="8" width="10" customWidth="1"/>
  </cols>
  <sheetData>
    <row r="2" spans="1:9" x14ac:dyDescent="0.2">
      <c r="A2" s="3" t="s">
        <v>108</v>
      </c>
      <c r="B2" s="99"/>
      <c r="C2" s="100"/>
      <c r="D2" s="100" t="s">
        <v>154</v>
      </c>
      <c r="E2" s="100" t="s">
        <v>4</v>
      </c>
      <c r="F2" s="100" t="s">
        <v>218</v>
      </c>
      <c r="G2" s="100"/>
      <c r="H2" s="100" t="s">
        <v>0</v>
      </c>
      <c r="I2" s="101" t="s">
        <v>1</v>
      </c>
    </row>
    <row r="3" spans="1:9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219</v>
      </c>
      <c r="G3" s="6" t="s">
        <v>210</v>
      </c>
      <c r="H3" s="6" t="s">
        <v>3</v>
      </c>
      <c r="I3" s="7" t="s">
        <v>4</v>
      </c>
    </row>
    <row r="4" spans="1:9" x14ac:dyDescent="0.2">
      <c r="A4" s="8" t="s">
        <v>9</v>
      </c>
      <c r="B4" s="9">
        <v>115398.93399999999</v>
      </c>
      <c r="C4" s="9">
        <v>-57.521999999999998</v>
      </c>
      <c r="D4" s="24">
        <v>0</v>
      </c>
      <c r="E4" s="9">
        <v>-2380.31</v>
      </c>
      <c r="F4" s="24">
        <v>0</v>
      </c>
      <c r="G4" s="9">
        <v>112961.102</v>
      </c>
      <c r="H4" s="82">
        <v>-2.1125255801756282E-2</v>
      </c>
      <c r="I4" s="82">
        <v>-2.0693747336135701E-2</v>
      </c>
    </row>
    <row r="5" spans="1:9" x14ac:dyDescent="0.2">
      <c r="A5" s="8"/>
      <c r="B5" s="9"/>
      <c r="C5" s="9"/>
      <c r="D5" s="9"/>
      <c r="E5" s="9"/>
      <c r="F5" s="9"/>
      <c r="G5" s="9"/>
      <c r="H5" s="82"/>
      <c r="I5" s="82"/>
    </row>
    <row r="6" spans="1:9" x14ac:dyDescent="0.2">
      <c r="A6" s="8" t="s">
        <v>91</v>
      </c>
      <c r="B6" s="9">
        <v>32872.061000000002</v>
      </c>
      <c r="C6" s="9">
        <v>7.0380000000000003</v>
      </c>
      <c r="D6" s="9">
        <v>89.070080000000004</v>
      </c>
      <c r="E6" s="9">
        <v>2487.8409200000001</v>
      </c>
      <c r="F6" s="9">
        <v>-1242.5030000000042</v>
      </c>
      <c r="G6" s="9">
        <v>34213.506999999998</v>
      </c>
      <c r="H6" s="82">
        <v>4.0808089276787252E-2</v>
      </c>
      <c r="I6" s="82">
        <v>7.5956054780762394E-2</v>
      </c>
    </row>
    <row r="7" spans="1:9" x14ac:dyDescent="0.2">
      <c r="A7" s="30" t="s">
        <v>158</v>
      </c>
      <c r="B7" s="9">
        <v>284.85584624204603</v>
      </c>
      <c r="C7" s="9">
        <v>0.201802003803152</v>
      </c>
      <c r="D7" s="9">
        <v>0.78850222265005898</v>
      </c>
      <c r="E7" s="9">
        <v>28.030618288128299</v>
      </c>
      <c r="F7" s="9">
        <v>-10.999388090247692</v>
      </c>
      <c r="G7" s="9">
        <v>302.87865817739629</v>
      </c>
      <c r="H7" s="82">
        <v>6.3269938718533592E-2</v>
      </c>
      <c r="I7" s="82">
        <v>9.84389218680322E-2</v>
      </c>
    </row>
    <row r="8" spans="1:9" x14ac:dyDescent="0.2">
      <c r="A8" s="8" t="s">
        <v>10</v>
      </c>
      <c r="B8" s="9">
        <v>-13053.451999999999</v>
      </c>
      <c r="C8" s="9">
        <v>-8.7360000000000007</v>
      </c>
      <c r="D8" s="9">
        <v>-113.861</v>
      </c>
      <c r="E8" s="9">
        <v>-379.351</v>
      </c>
      <c r="F8" s="9">
        <v>336.70600000000013</v>
      </c>
      <c r="G8" s="9">
        <v>-13218.694</v>
      </c>
      <c r="H8" s="82">
        <v>1.2658873683375038E-2</v>
      </c>
      <c r="I8" s="82">
        <v>2.91344685621212E-2</v>
      </c>
    </row>
    <row r="9" spans="1:9" x14ac:dyDescent="0.2">
      <c r="A9" s="30" t="s">
        <v>159</v>
      </c>
      <c r="B9" s="9">
        <v>-113.115880255878</v>
      </c>
      <c r="C9" s="9">
        <v>-0.13221672612741001</v>
      </c>
      <c r="D9" s="9">
        <v>-1.00796644140387</v>
      </c>
      <c r="E9" s="9">
        <v>-5.7446006923755704</v>
      </c>
      <c r="F9" s="9">
        <v>2.980725170333443</v>
      </c>
      <c r="G9" s="9">
        <v>-117.01987468217156</v>
      </c>
      <c r="H9" s="82">
        <v>3.4513230303847564E-2</v>
      </c>
      <c r="I9" s="82">
        <v>5.0748135704939502E-2</v>
      </c>
    </row>
    <row r="10" spans="1:9" x14ac:dyDescent="0.2">
      <c r="A10" s="8" t="s">
        <v>160</v>
      </c>
      <c r="B10" s="9">
        <v>-11322.796</v>
      </c>
      <c r="C10" s="9">
        <v>-8.7360000000000007</v>
      </c>
      <c r="D10" s="9">
        <v>-130.70419000000001</v>
      </c>
      <c r="E10" s="9">
        <v>-292.78681</v>
      </c>
      <c r="F10" s="9">
        <v>396.42699999999968</v>
      </c>
      <c r="G10" s="9">
        <v>-11358.596</v>
      </c>
      <c r="H10" s="82">
        <v>3.1617632252669559E-3</v>
      </c>
      <c r="I10" s="82">
        <v>2.5933199693393399E-2</v>
      </c>
    </row>
    <row r="11" spans="1:9" x14ac:dyDescent="0.2">
      <c r="A11" s="30" t="s">
        <v>161</v>
      </c>
      <c r="B11" s="9">
        <v>-98.118722656484806</v>
      </c>
      <c r="C11" s="9">
        <v>-0.124471669515358</v>
      </c>
      <c r="D11" s="9">
        <v>-1.15707254697285</v>
      </c>
      <c r="E11" s="9">
        <v>-4.66210525847504</v>
      </c>
      <c r="F11" s="9">
        <v>3.5094115848836509</v>
      </c>
      <c r="G11" s="9">
        <v>-100.55316209645335</v>
      </c>
      <c r="H11" s="82">
        <v>2.4811161153122097E-2</v>
      </c>
      <c r="I11" s="82">
        <v>4.7498626320626E-2</v>
      </c>
    </row>
    <row r="12" spans="1:9" x14ac:dyDescent="0.2">
      <c r="A12" s="14" t="s">
        <v>5</v>
      </c>
      <c r="B12" s="15">
        <v>19818.609</v>
      </c>
      <c r="C12" s="15">
        <v>-1.698</v>
      </c>
      <c r="D12" s="15">
        <v>-24.79092</v>
      </c>
      <c r="E12" s="15">
        <v>2108.48992</v>
      </c>
      <c r="F12" s="15">
        <v>-905.7970000000023</v>
      </c>
      <c r="G12" s="15">
        <v>20994.812999999998</v>
      </c>
      <c r="H12" s="83">
        <v>5.9348463860404932E-2</v>
      </c>
      <c r="I12" s="83">
        <v>0.106850988755178</v>
      </c>
    </row>
    <row r="13" spans="1:9" x14ac:dyDescent="0.2">
      <c r="A13" s="11" t="s">
        <v>151</v>
      </c>
      <c r="B13" s="81">
        <v>0.60290132097284699</v>
      </c>
      <c r="C13" s="81"/>
      <c r="D13" s="81"/>
      <c r="E13" s="81"/>
      <c r="F13" s="81"/>
      <c r="G13" s="81">
        <v>0.61364106871593138</v>
      </c>
      <c r="H13" s="84">
        <v>110</v>
      </c>
      <c r="I13" s="84">
        <v>180</v>
      </c>
    </row>
    <row r="14" spans="1:9" x14ac:dyDescent="0.2">
      <c r="A14" s="8" t="s">
        <v>162</v>
      </c>
      <c r="B14" s="9">
        <v>-9465.6779999999999</v>
      </c>
      <c r="C14" s="9">
        <v>-28.004000000000001</v>
      </c>
      <c r="D14" s="9">
        <v>-86.667810000000003</v>
      </c>
      <c r="E14" s="9">
        <v>-651.24118999999996</v>
      </c>
      <c r="F14" s="9">
        <v>302.75699999999961</v>
      </c>
      <c r="G14" s="9">
        <v>-9928.8340000000007</v>
      </c>
      <c r="H14" s="82">
        <v>4.8930039665410208E-2</v>
      </c>
      <c r="I14" s="82">
        <v>6.8938215385905194E-2</v>
      </c>
    </row>
    <row r="15" spans="1:9" x14ac:dyDescent="0.2">
      <c r="A15" s="8" t="s">
        <v>163</v>
      </c>
      <c r="B15" s="9">
        <v>-886.1</v>
      </c>
      <c r="C15" s="24">
        <v>0</v>
      </c>
      <c r="D15" s="9">
        <v>9.0418800000000008</v>
      </c>
      <c r="E15" s="9">
        <v>-68.778880000000001</v>
      </c>
      <c r="F15" s="9">
        <v>-54.240999999999985</v>
      </c>
      <c r="G15" s="9">
        <v>-1000.078</v>
      </c>
      <c r="H15" s="82">
        <v>0.12862882293194899</v>
      </c>
      <c r="I15" s="82">
        <v>7.7619772034759102E-2</v>
      </c>
    </row>
    <row r="16" spans="1:9" x14ac:dyDescent="0.2">
      <c r="A16" s="8" t="s">
        <v>97</v>
      </c>
      <c r="B16" s="9">
        <v>-10351.778</v>
      </c>
      <c r="C16" s="9">
        <v>-28.004000000000001</v>
      </c>
      <c r="D16" s="9">
        <v>-77.625929999999997</v>
      </c>
      <c r="E16" s="9">
        <v>-720.02007000000003</v>
      </c>
      <c r="F16" s="9">
        <v>248.51599999999962</v>
      </c>
      <c r="G16" s="9">
        <v>-10928.912</v>
      </c>
      <c r="H16" s="82">
        <v>5.5752161609339046E-2</v>
      </c>
      <c r="I16" s="82">
        <v>6.9682708630746798E-2</v>
      </c>
    </row>
    <row r="17" spans="1:9" x14ac:dyDescent="0.2">
      <c r="A17" s="8" t="s">
        <v>71</v>
      </c>
      <c r="B17" s="9">
        <v>766.98400000000004</v>
      </c>
      <c r="C17" s="9">
        <v>0</v>
      </c>
      <c r="D17" s="9">
        <v>7.8824300000000003</v>
      </c>
      <c r="E17" s="9">
        <v>-47.002429999999997</v>
      </c>
      <c r="F17" s="9">
        <v>-30.480000000000018</v>
      </c>
      <c r="G17" s="9">
        <v>697.38400000000001</v>
      </c>
      <c r="H17" s="82">
        <v>-9.074504813659745E-2</v>
      </c>
      <c r="I17" s="82">
        <v>-6.12821519092967E-2</v>
      </c>
    </row>
    <row r="18" spans="1:9" x14ac:dyDescent="0.2">
      <c r="A18" s="33" t="s">
        <v>11</v>
      </c>
      <c r="B18" s="34">
        <v>10233.815000000001</v>
      </c>
      <c r="C18" s="34">
        <v>-29.702000000000002</v>
      </c>
      <c r="D18" s="34">
        <v>-94.534419999999997</v>
      </c>
      <c r="E18" s="34">
        <v>1341.4674199999999</v>
      </c>
      <c r="F18" s="34">
        <v>-687.76100000000042</v>
      </c>
      <c r="G18" s="34">
        <v>10763.285</v>
      </c>
      <c r="H18" s="86">
        <v>5.1737304221348479E-2</v>
      </c>
      <c r="I18" s="86">
        <v>0.13194145925585199</v>
      </c>
    </row>
    <row r="19" spans="1:9" x14ac:dyDescent="0.2">
      <c r="A19" s="11" t="s">
        <v>164</v>
      </c>
      <c r="B19" s="85">
        <v>0.31132258485405001</v>
      </c>
      <c r="C19" s="85"/>
      <c r="D19" s="85"/>
      <c r="E19" s="85"/>
      <c r="F19" s="85"/>
      <c r="G19" s="85">
        <v>0.31459169035200046</v>
      </c>
      <c r="H19" s="84">
        <v>40</v>
      </c>
      <c r="I19" s="87">
        <v>170</v>
      </c>
    </row>
    <row r="20" spans="1:9" x14ac:dyDescent="0.2">
      <c r="A20" s="37" t="s">
        <v>6</v>
      </c>
      <c r="B20" s="15">
        <v>12851.454</v>
      </c>
      <c r="C20" s="15">
        <v>-29.702000000000002</v>
      </c>
      <c r="D20" s="15">
        <v>-120.41949</v>
      </c>
      <c r="E20" s="15">
        <v>1495.92749</v>
      </c>
      <c r="F20" s="15">
        <v>-573.79900000000089</v>
      </c>
      <c r="G20" s="15">
        <v>13623.460999999999</v>
      </c>
      <c r="H20" s="89">
        <v>6.0071568555589039E-2</v>
      </c>
      <c r="I20" s="89">
        <v>0.1170084655348</v>
      </c>
    </row>
    <row r="21" spans="1:9" ht="13.5" thickBot="1" x14ac:dyDescent="0.25">
      <c r="A21" s="38" t="s">
        <v>152</v>
      </c>
      <c r="B21" s="88">
        <v>0.39095370381552902</v>
      </c>
      <c r="C21" s="88"/>
      <c r="D21" s="88"/>
      <c r="E21" s="88"/>
      <c r="F21" s="88"/>
      <c r="G21" s="88">
        <v>0.39818955127868066</v>
      </c>
      <c r="H21" s="90">
        <v>70</v>
      </c>
      <c r="I21" s="90">
        <v>150</v>
      </c>
    </row>
    <row r="22" spans="1:9" ht="13.5" thickTop="1" x14ac:dyDescent="0.2"/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H33" sqref="H33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x14ac:dyDescent="0.2">
      <c r="A2" s="3" t="s">
        <v>165</v>
      </c>
      <c r="B2" s="66"/>
      <c r="C2" s="67"/>
      <c r="D2" s="67" t="s">
        <v>154</v>
      </c>
      <c r="E2" s="67" t="s">
        <v>4</v>
      </c>
      <c r="F2" s="67"/>
      <c r="G2" s="67" t="s">
        <v>0</v>
      </c>
      <c r="H2" s="68" t="s">
        <v>1</v>
      </c>
    </row>
    <row r="3" spans="1:8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217</v>
      </c>
      <c r="G3" s="6" t="s">
        <v>3</v>
      </c>
      <c r="H3" s="7" t="s">
        <v>4</v>
      </c>
    </row>
    <row r="4" spans="1:8" x14ac:dyDescent="0.2">
      <c r="A4" s="8" t="s">
        <v>9</v>
      </c>
      <c r="B4" s="9">
        <v>27758.651000000002</v>
      </c>
      <c r="C4" s="9">
        <v>-51.749000000000002</v>
      </c>
      <c r="D4" s="24">
        <v>0</v>
      </c>
      <c r="E4" s="9">
        <v>-503.34100000000001</v>
      </c>
      <c r="F4" s="9">
        <v>27203.561000000002</v>
      </c>
      <c r="G4" s="82">
        <v>-1.99970092206571E-2</v>
      </c>
      <c r="H4" s="82">
        <v>-1.81666286616959E-2</v>
      </c>
    </row>
    <row r="5" spans="1:8" x14ac:dyDescent="0.2">
      <c r="A5" s="8"/>
      <c r="B5" s="9"/>
      <c r="C5" s="9"/>
      <c r="D5" s="9"/>
      <c r="E5" s="9"/>
      <c r="F5" s="9"/>
      <c r="G5" s="82"/>
      <c r="H5" s="82"/>
    </row>
    <row r="6" spans="1:8" x14ac:dyDescent="0.2">
      <c r="A6" s="8" t="s">
        <v>91</v>
      </c>
      <c r="B6" s="9">
        <v>7196.3310000000001</v>
      </c>
      <c r="C6" s="9">
        <v>-21.385999999999999</v>
      </c>
      <c r="D6" s="9">
        <v>241.42004</v>
      </c>
      <c r="E6" s="9">
        <v>316.46395999999999</v>
      </c>
      <c r="F6" s="9">
        <v>7732.8289999999997</v>
      </c>
      <c r="G6" s="82">
        <v>7.4551601364639702E-2</v>
      </c>
      <c r="H6" s="82">
        <v>4.4106813362332402E-2</v>
      </c>
    </row>
    <row r="7" spans="1:8" x14ac:dyDescent="0.2">
      <c r="A7" s="30" t="s">
        <v>158</v>
      </c>
      <c r="B7" s="9">
        <v>259.24642375452601</v>
      </c>
      <c r="C7" s="9">
        <v>-0.28766322619276302</v>
      </c>
      <c r="D7" s="9">
        <v>8.8745749131887504</v>
      </c>
      <c r="E7" s="9">
        <v>16.4246335795189</v>
      </c>
      <c r="F7" s="9">
        <v>284.25796902104099</v>
      </c>
      <c r="G7" s="82">
        <v>9.6477879633925595E-2</v>
      </c>
      <c r="H7" s="82">
        <v>6.3425672666987606E-2</v>
      </c>
    </row>
    <row r="8" spans="1:8" x14ac:dyDescent="0.2">
      <c r="A8" s="8" t="s">
        <v>10</v>
      </c>
      <c r="B8" s="9">
        <v>-2911.9140000000002</v>
      </c>
      <c r="C8" s="9">
        <v>10.055</v>
      </c>
      <c r="D8" s="9">
        <v>-105.74495</v>
      </c>
      <c r="E8" s="9">
        <v>26.287949999999999</v>
      </c>
      <c r="F8" s="9">
        <v>-2981.3159999999998</v>
      </c>
      <c r="G8" s="82">
        <v>2.3833808278678401E-2</v>
      </c>
      <c r="H8" s="82">
        <v>-9.0590032113896605E-3</v>
      </c>
    </row>
    <row r="9" spans="1:8" x14ac:dyDescent="0.2">
      <c r="A9" s="30" t="s">
        <v>159</v>
      </c>
      <c r="B9" s="9">
        <v>-104.90113514522</v>
      </c>
      <c r="C9" s="9">
        <v>0.16697901329314399</v>
      </c>
      <c r="D9" s="9">
        <v>-3.8871730800243398</v>
      </c>
      <c r="E9" s="9">
        <v>-0.97152887012107703</v>
      </c>
      <c r="F9" s="9">
        <v>-109.592858082072</v>
      </c>
      <c r="G9" s="82">
        <v>4.4725187485886303E-2</v>
      </c>
      <c r="H9" s="82">
        <v>9.2761416714648801E-3</v>
      </c>
    </row>
    <row r="10" spans="1:8" x14ac:dyDescent="0.2">
      <c r="A10" s="8" t="s">
        <v>160</v>
      </c>
      <c r="B10" s="9">
        <v>-2459.413</v>
      </c>
      <c r="C10" s="9">
        <v>10.055</v>
      </c>
      <c r="D10" s="9">
        <v>-93.278940000000006</v>
      </c>
      <c r="E10" s="9">
        <v>4.83094</v>
      </c>
      <c r="F10" s="9">
        <v>-2537.806</v>
      </c>
      <c r="G10" s="82">
        <v>3.1874679039266302E-2</v>
      </c>
      <c r="H10" s="82">
        <v>-1.9723290756189999E-3</v>
      </c>
    </row>
    <row r="11" spans="1:8" x14ac:dyDescent="0.2">
      <c r="A11" s="30" t="s">
        <v>161</v>
      </c>
      <c r="B11" s="9">
        <v>-88.599874684111995</v>
      </c>
      <c r="C11" s="9">
        <v>0.19742535939137401</v>
      </c>
      <c r="D11" s="9">
        <v>-3.4289238824284798</v>
      </c>
      <c r="E11" s="9">
        <v>-1.45810459320208</v>
      </c>
      <c r="F11" s="9">
        <v>-93.289477800351193</v>
      </c>
      <c r="G11" s="82">
        <v>5.29301326097718E-2</v>
      </c>
      <c r="H11" s="82">
        <v>1.6493938848302199E-2</v>
      </c>
    </row>
    <row r="12" spans="1:8" x14ac:dyDescent="0.2">
      <c r="A12" s="14" t="s">
        <v>5</v>
      </c>
      <c r="B12" s="15">
        <v>4284.4170000000004</v>
      </c>
      <c r="C12" s="15">
        <v>-11.331</v>
      </c>
      <c r="D12" s="15">
        <v>135.67508000000001</v>
      </c>
      <c r="E12" s="15">
        <v>342.75191999999998</v>
      </c>
      <c r="F12" s="15">
        <v>4751.5129999999999</v>
      </c>
      <c r="G12" s="83">
        <v>0.109022067646543</v>
      </c>
      <c r="H12" s="83">
        <v>8.0211800090145599E-2</v>
      </c>
    </row>
    <row r="13" spans="1:8" x14ac:dyDescent="0.2">
      <c r="A13" s="11" t="s">
        <v>151</v>
      </c>
      <c r="B13" s="81">
        <v>0.59536130286391797</v>
      </c>
      <c r="C13" s="81"/>
      <c r="D13" s="81"/>
      <c r="E13" s="81"/>
      <c r="F13" s="81">
        <v>0.61445985680014403</v>
      </c>
      <c r="G13" s="84">
        <v>190</v>
      </c>
      <c r="H13" s="84">
        <v>200</v>
      </c>
    </row>
    <row r="14" spans="1:8" x14ac:dyDescent="0.2">
      <c r="A14" s="8" t="s">
        <v>162</v>
      </c>
      <c r="B14" s="9">
        <v>-2131.462</v>
      </c>
      <c r="C14" s="9">
        <v>4.1459999999999999</v>
      </c>
      <c r="D14" s="9">
        <v>-58.185020000000002</v>
      </c>
      <c r="E14" s="9">
        <v>11.52702</v>
      </c>
      <c r="F14" s="9">
        <v>-2173.9740000000002</v>
      </c>
      <c r="G14" s="82">
        <v>1.9944995500740501E-2</v>
      </c>
      <c r="H14" s="82">
        <v>-5.4185743913927201E-3</v>
      </c>
    </row>
    <row r="15" spans="1:8" x14ac:dyDescent="0.2">
      <c r="A15" s="8" t="s">
        <v>163</v>
      </c>
      <c r="B15" s="9">
        <v>-212.93700000000001</v>
      </c>
      <c r="C15" s="24">
        <v>0</v>
      </c>
      <c r="D15" s="9">
        <v>-6.78186</v>
      </c>
      <c r="E15" s="9">
        <v>-2.4491399999999999</v>
      </c>
      <c r="F15" s="9">
        <v>-222.16800000000001</v>
      </c>
      <c r="G15" s="82">
        <v>4.3350850251482997E-2</v>
      </c>
      <c r="H15" s="82">
        <v>1.1501711773905E-2</v>
      </c>
    </row>
    <row r="16" spans="1:8" x14ac:dyDescent="0.2">
      <c r="A16" s="8" t="s">
        <v>97</v>
      </c>
      <c r="B16" s="9">
        <v>-2344.3989999999999</v>
      </c>
      <c r="C16" s="9">
        <v>4.1459999999999999</v>
      </c>
      <c r="D16" s="9">
        <v>-64.966880000000003</v>
      </c>
      <c r="E16" s="9">
        <v>9.0778799999999897</v>
      </c>
      <c r="F16" s="9">
        <v>-2396.1419999999998</v>
      </c>
      <c r="G16" s="82">
        <v>2.2070901753498101E-2</v>
      </c>
      <c r="H16" s="82">
        <v>-3.8790164994981298E-3</v>
      </c>
    </row>
    <row r="17" spans="1:8" x14ac:dyDescent="0.2">
      <c r="A17" s="8" t="s">
        <v>71</v>
      </c>
      <c r="B17" s="9">
        <v>245.44200000000001</v>
      </c>
      <c r="C17" s="24">
        <v>0</v>
      </c>
      <c r="D17" s="9">
        <v>0.64908999999999994</v>
      </c>
      <c r="E17" s="9">
        <v>-41.197090000000003</v>
      </c>
      <c r="F17" s="9">
        <v>204.89400000000001</v>
      </c>
      <c r="G17" s="82">
        <v>-0.16520399931552099</v>
      </c>
      <c r="H17" s="82">
        <v>-0.16784857522347399</v>
      </c>
    </row>
    <row r="18" spans="1:8" x14ac:dyDescent="0.2">
      <c r="A18" s="33" t="s">
        <v>11</v>
      </c>
      <c r="B18" s="34">
        <v>2185.46</v>
      </c>
      <c r="C18" s="34">
        <v>-7.1849999999999996</v>
      </c>
      <c r="D18" s="34">
        <v>71.357290000000006</v>
      </c>
      <c r="E18" s="34">
        <v>310.63270999999997</v>
      </c>
      <c r="F18" s="34">
        <v>2560.2649999999999</v>
      </c>
      <c r="G18" s="86">
        <v>0.17149936397829299</v>
      </c>
      <c r="H18" s="86">
        <v>0.142604909848389</v>
      </c>
    </row>
    <row r="19" spans="1:8" x14ac:dyDescent="0.2">
      <c r="A19" s="11" t="s">
        <v>164</v>
      </c>
      <c r="B19" s="85">
        <v>0.303690866915377</v>
      </c>
      <c r="C19" s="85"/>
      <c r="D19" s="85"/>
      <c r="E19" s="85"/>
      <c r="F19" s="85">
        <v>0.331090342227922</v>
      </c>
      <c r="G19" s="87">
        <v>270</v>
      </c>
      <c r="H19" s="87">
        <v>280</v>
      </c>
    </row>
    <row r="20" spans="1:8" x14ac:dyDescent="0.2">
      <c r="A20" s="37" t="s">
        <v>6</v>
      </c>
      <c r="B20" s="15">
        <v>2851.4140000000002</v>
      </c>
      <c r="C20" s="15">
        <v>-7.1849999999999996</v>
      </c>
      <c r="D20" s="15">
        <v>90.605159999999998</v>
      </c>
      <c r="E20" s="15">
        <v>291.10883999999999</v>
      </c>
      <c r="F20" s="15">
        <v>3225.9430000000002</v>
      </c>
      <c r="G20" s="89">
        <v>0.13134851691125901</v>
      </c>
      <c r="H20" s="89">
        <v>0.1023507038287</v>
      </c>
    </row>
    <row r="21" spans="1:8" ht="13.5" thickBot="1" x14ac:dyDescent="0.25">
      <c r="A21" s="38" t="s">
        <v>152</v>
      </c>
      <c r="B21" s="88">
        <v>0.39623163525969002</v>
      </c>
      <c r="C21" s="88"/>
      <c r="D21" s="88"/>
      <c r="E21" s="88"/>
      <c r="F21" s="88">
        <v>0.41717500800806501</v>
      </c>
      <c r="G21" s="90">
        <v>210</v>
      </c>
      <c r="H21" s="90">
        <v>230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H33" sqref="H33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x14ac:dyDescent="0.2">
      <c r="A2" s="3" t="s">
        <v>165</v>
      </c>
      <c r="B2" s="99"/>
      <c r="C2" s="100"/>
      <c r="D2" s="100" t="s">
        <v>154</v>
      </c>
      <c r="E2" s="100" t="s">
        <v>4</v>
      </c>
      <c r="F2" s="100"/>
      <c r="G2" s="100" t="s">
        <v>0</v>
      </c>
      <c r="H2" s="101" t="s">
        <v>1</v>
      </c>
    </row>
    <row r="3" spans="1:8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210</v>
      </c>
      <c r="G3" s="6" t="s">
        <v>3</v>
      </c>
      <c r="H3" s="7" t="s">
        <v>4</v>
      </c>
    </row>
    <row r="4" spans="1:8" x14ac:dyDescent="0.2">
      <c r="A4" s="8" t="s">
        <v>9</v>
      </c>
      <c r="B4" s="9">
        <v>83988.981</v>
      </c>
      <c r="C4" s="9">
        <v>-69.989000000000004</v>
      </c>
      <c r="D4" s="24">
        <v>0</v>
      </c>
      <c r="E4" s="9">
        <v>-2735.5210000000002</v>
      </c>
      <c r="F4" s="9">
        <v>81183.471000000005</v>
      </c>
      <c r="G4" s="82">
        <v>-3.3403310369963801E-2</v>
      </c>
      <c r="H4" s="82">
        <v>-3.2597162272873799E-2</v>
      </c>
    </row>
    <row r="5" spans="1:8" x14ac:dyDescent="0.2">
      <c r="A5" s="8"/>
      <c r="B5" s="9"/>
      <c r="C5" s="9"/>
      <c r="D5" s="9"/>
      <c r="E5" s="9"/>
      <c r="F5" s="9"/>
      <c r="G5" s="82"/>
      <c r="H5" s="82"/>
    </row>
    <row r="6" spans="1:8" x14ac:dyDescent="0.2">
      <c r="A6" s="8" t="s">
        <v>91</v>
      </c>
      <c r="B6" s="9">
        <v>21001.694</v>
      </c>
      <c r="C6" s="9">
        <v>-28.875</v>
      </c>
      <c r="D6" s="9">
        <v>316.94706000000002</v>
      </c>
      <c r="E6" s="9">
        <v>973.46694000000002</v>
      </c>
      <c r="F6" s="9">
        <v>22263.233</v>
      </c>
      <c r="G6" s="82">
        <v>6.0068440193443498E-2</v>
      </c>
      <c r="H6" s="82">
        <v>4.6415645889091001E-2</v>
      </c>
    </row>
    <row r="7" spans="1:8" x14ac:dyDescent="0.2">
      <c r="A7" s="30" t="s">
        <v>158</v>
      </c>
      <c r="B7" s="9">
        <v>250.05296825782401</v>
      </c>
      <c r="C7" s="9">
        <v>-0.13553597980066501</v>
      </c>
      <c r="D7" s="9">
        <v>3.90408362805774</v>
      </c>
      <c r="E7" s="9">
        <v>20.412053141489999</v>
      </c>
      <c r="F7" s="9">
        <v>274.233569047571</v>
      </c>
      <c r="G7" s="82">
        <v>9.6701914631202895E-2</v>
      </c>
      <c r="H7" s="82">
        <v>8.1675187502656205E-2</v>
      </c>
    </row>
    <row r="8" spans="1:8" x14ac:dyDescent="0.2">
      <c r="A8" s="8" t="s">
        <v>10</v>
      </c>
      <c r="B8" s="9">
        <v>-8671.6200000000008</v>
      </c>
      <c r="C8" s="9">
        <v>14.161</v>
      </c>
      <c r="D8" s="9">
        <v>-139.31853000000001</v>
      </c>
      <c r="E8" s="9">
        <v>210.12853000000001</v>
      </c>
      <c r="F8" s="9">
        <v>-8586.6489999999994</v>
      </c>
      <c r="G8" s="82">
        <v>-9.7987457937503998E-3</v>
      </c>
      <c r="H8" s="82">
        <v>-2.4271386096081999E-2</v>
      </c>
    </row>
    <row r="9" spans="1:8" x14ac:dyDescent="0.2">
      <c r="A9" s="30" t="s">
        <v>159</v>
      </c>
      <c r="B9" s="9">
        <v>-103.247115237652</v>
      </c>
      <c r="C9" s="9">
        <v>8.2637284914397896E-2</v>
      </c>
      <c r="D9" s="9">
        <v>-1.71609477007949</v>
      </c>
      <c r="E9" s="9">
        <v>-0.88786627383485905</v>
      </c>
      <c r="F9" s="9">
        <v>-105.76843899665199</v>
      </c>
      <c r="G9" s="82">
        <v>2.4420282864043401E-2</v>
      </c>
      <c r="H9" s="82">
        <v>8.6063177118156E-3</v>
      </c>
    </row>
    <row r="10" spans="1:8" x14ac:dyDescent="0.2">
      <c r="A10" s="8" t="s">
        <v>160</v>
      </c>
      <c r="B10" s="9">
        <v>-7371.8429999999998</v>
      </c>
      <c r="C10" s="9">
        <v>14.161</v>
      </c>
      <c r="D10" s="9">
        <v>-123.73629</v>
      </c>
      <c r="E10" s="9">
        <v>206.61929000000001</v>
      </c>
      <c r="F10" s="9">
        <v>-7274.799</v>
      </c>
      <c r="G10" s="82">
        <v>-1.3164143620530399E-2</v>
      </c>
      <c r="H10" s="82">
        <v>-2.8082117438617198E-2</v>
      </c>
    </row>
    <row r="11" spans="1:8" x14ac:dyDescent="0.2">
      <c r="A11" s="30" t="s">
        <v>161</v>
      </c>
      <c r="B11" s="9">
        <v>-87.771549460756106</v>
      </c>
      <c r="C11" s="9">
        <v>9.5544010166278795E-2</v>
      </c>
      <c r="D11" s="9">
        <v>-1.52415619184353</v>
      </c>
      <c r="E11" s="9">
        <v>-0.409199849390532</v>
      </c>
      <c r="F11" s="9">
        <v>-89.609361491823904</v>
      </c>
      <c r="G11" s="82">
        <v>2.0938584796084798E-2</v>
      </c>
      <c r="H11" s="82">
        <v>4.66718171394269E-3</v>
      </c>
    </row>
    <row r="12" spans="1:8" x14ac:dyDescent="0.2">
      <c r="A12" s="14" t="s">
        <v>5</v>
      </c>
      <c r="B12" s="15">
        <v>12330.074000000001</v>
      </c>
      <c r="C12" s="15">
        <v>-14.714</v>
      </c>
      <c r="D12" s="15">
        <v>177.62853000000001</v>
      </c>
      <c r="E12" s="15">
        <v>1183.59547</v>
      </c>
      <c r="F12" s="15">
        <v>13676.584000000001</v>
      </c>
      <c r="G12" s="83">
        <v>0.109205346212845</v>
      </c>
      <c r="H12" s="83">
        <v>9.61072571163165E-2</v>
      </c>
    </row>
    <row r="13" spans="1:8" x14ac:dyDescent="0.2">
      <c r="A13" s="11" t="s">
        <v>151</v>
      </c>
      <c r="B13" s="81">
        <v>0.58709902163130301</v>
      </c>
      <c r="C13" s="81"/>
      <c r="D13" s="81"/>
      <c r="E13" s="81"/>
      <c r="F13" s="81">
        <v>0.61431257535686801</v>
      </c>
      <c r="G13" s="84">
        <v>270</v>
      </c>
      <c r="H13" s="84">
        <v>280</v>
      </c>
    </row>
    <row r="14" spans="1:8" x14ac:dyDescent="0.2">
      <c r="A14" s="8" t="s">
        <v>162</v>
      </c>
      <c r="B14" s="9">
        <v>-6176.2969999999996</v>
      </c>
      <c r="C14" s="9">
        <v>5.1070000000000002</v>
      </c>
      <c r="D14" s="9">
        <v>-78.282780000000002</v>
      </c>
      <c r="E14" s="9">
        <v>-291.19621999999998</v>
      </c>
      <c r="F14" s="9">
        <v>-6540.6689999999999</v>
      </c>
      <c r="G14" s="82">
        <v>5.8995219951372399E-2</v>
      </c>
      <c r="H14" s="82">
        <v>4.7186396788950001E-2</v>
      </c>
    </row>
    <row r="15" spans="1:8" x14ac:dyDescent="0.2">
      <c r="A15" s="8" t="s">
        <v>163</v>
      </c>
      <c r="B15" s="9">
        <v>-660.06399999999996</v>
      </c>
      <c r="C15" s="24">
        <v>0</v>
      </c>
      <c r="D15" s="9">
        <v>-8.7969200000000001</v>
      </c>
      <c r="E15" s="9">
        <v>-2.9390800000000001</v>
      </c>
      <c r="F15" s="9">
        <v>-671.8</v>
      </c>
      <c r="G15" s="82">
        <v>1.77800940514856E-2</v>
      </c>
      <c r="H15" s="82">
        <v>4.4527197362679996E-3</v>
      </c>
    </row>
    <row r="16" spans="1:8" x14ac:dyDescent="0.2">
      <c r="A16" s="8" t="s">
        <v>97</v>
      </c>
      <c r="B16" s="9">
        <v>-6836.3609999999999</v>
      </c>
      <c r="C16" s="9">
        <v>5.1070000000000002</v>
      </c>
      <c r="D16" s="9">
        <v>-87.079700000000003</v>
      </c>
      <c r="E16" s="9">
        <v>-294.13529999999997</v>
      </c>
      <c r="F16" s="9">
        <v>-7212.4690000000001</v>
      </c>
      <c r="G16" s="82">
        <v>5.5015819088547503E-2</v>
      </c>
      <c r="H16" s="82">
        <v>4.3057292262884697E-2</v>
      </c>
    </row>
    <row r="17" spans="1:8" x14ac:dyDescent="0.2">
      <c r="A17" s="8" t="s">
        <v>71</v>
      </c>
      <c r="B17" s="9">
        <v>748.09799999999996</v>
      </c>
      <c r="C17" s="24">
        <v>0</v>
      </c>
      <c r="D17" s="9">
        <v>0.91818999999999995</v>
      </c>
      <c r="E17" s="9">
        <v>3.3648099999999999</v>
      </c>
      <c r="F17" s="9">
        <v>752.38099999999997</v>
      </c>
      <c r="G17" s="82">
        <v>5.7251857376974203E-3</v>
      </c>
      <c r="H17" s="82">
        <v>4.4978198043571799E-3</v>
      </c>
    </row>
    <row r="18" spans="1:8" x14ac:dyDescent="0.2">
      <c r="A18" s="33" t="s">
        <v>11</v>
      </c>
      <c r="B18" s="34">
        <v>6241.8109999999997</v>
      </c>
      <c r="C18" s="34">
        <v>-9.6069999999999993</v>
      </c>
      <c r="D18" s="34">
        <v>91.467020000000005</v>
      </c>
      <c r="E18" s="34">
        <v>892.82497999999998</v>
      </c>
      <c r="F18" s="34">
        <v>7216.4960000000001</v>
      </c>
      <c r="G18" s="86">
        <v>0.15615419947832501</v>
      </c>
      <c r="H18" s="86">
        <v>0.143259909335445</v>
      </c>
    </row>
    <row r="19" spans="1:8" x14ac:dyDescent="0.2">
      <c r="A19" s="11" t="s">
        <v>164</v>
      </c>
      <c r="B19" s="85">
        <v>0.29720512069169303</v>
      </c>
      <c r="C19" s="85"/>
      <c r="D19" s="85"/>
      <c r="E19" s="85"/>
      <c r="F19" s="85">
        <v>0.32414411689443301</v>
      </c>
      <c r="G19" s="87">
        <v>270</v>
      </c>
      <c r="H19" s="87">
        <v>280</v>
      </c>
    </row>
    <row r="20" spans="1:8" x14ac:dyDescent="0.2">
      <c r="A20" s="37" t="s">
        <v>6</v>
      </c>
      <c r="B20" s="15">
        <v>8202.5349999999999</v>
      </c>
      <c r="C20" s="15">
        <v>-9.6069999999999993</v>
      </c>
      <c r="D20" s="15">
        <v>115.84618</v>
      </c>
      <c r="E20" s="15">
        <v>891.37181999999996</v>
      </c>
      <c r="F20" s="15">
        <v>9200.1460000000006</v>
      </c>
      <c r="G20" s="89">
        <v>0.121622278966198</v>
      </c>
      <c r="H20" s="89">
        <v>0.10879771188029499</v>
      </c>
    </row>
    <row r="21" spans="1:8" ht="13.5" thickBot="1" x14ac:dyDescent="0.25">
      <c r="A21" s="38" t="s">
        <v>152</v>
      </c>
      <c r="B21" s="88">
        <v>0.39056539915304</v>
      </c>
      <c r="C21" s="88"/>
      <c r="D21" s="88"/>
      <c r="E21" s="88"/>
      <c r="F21" s="88">
        <v>0.41324393451750702</v>
      </c>
      <c r="G21" s="90">
        <v>220</v>
      </c>
      <c r="H21" s="90">
        <v>230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K33" sqref="K33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166</v>
      </c>
      <c r="B2" s="66"/>
      <c r="C2" s="67"/>
      <c r="D2" s="67" t="s">
        <v>154</v>
      </c>
      <c r="E2" s="67" t="s">
        <v>4</v>
      </c>
      <c r="F2" s="67"/>
      <c r="G2" s="67" t="s">
        <v>0</v>
      </c>
      <c r="H2" s="68" t="s">
        <v>1</v>
      </c>
    </row>
    <row r="3" spans="1:8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217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24667.649000000001</v>
      </c>
      <c r="C4" s="24">
        <v>0</v>
      </c>
      <c r="D4" s="24">
        <v>0</v>
      </c>
      <c r="E4" s="9">
        <v>-814.95100000000002</v>
      </c>
      <c r="F4" s="9">
        <v>23852.698</v>
      </c>
      <c r="G4" s="82">
        <v>-3.30372383683585E-2</v>
      </c>
      <c r="H4" s="82">
        <v>-3.30372383683585E-2</v>
      </c>
    </row>
    <row r="5" spans="1:8" x14ac:dyDescent="0.2">
      <c r="A5" s="72"/>
      <c r="B5" s="9"/>
      <c r="C5" s="24"/>
      <c r="D5" s="24"/>
      <c r="E5" s="9"/>
      <c r="F5" s="9"/>
      <c r="G5" s="82"/>
      <c r="H5" s="82"/>
    </row>
    <row r="6" spans="1:8" x14ac:dyDescent="0.2">
      <c r="A6" s="72" t="s">
        <v>91</v>
      </c>
      <c r="B6" s="9">
        <v>6033.1369999999997</v>
      </c>
      <c r="C6" s="24">
        <v>0</v>
      </c>
      <c r="D6" s="24">
        <v>0</v>
      </c>
      <c r="E6" s="9">
        <v>127.616</v>
      </c>
      <c r="F6" s="9">
        <v>6160.7529999999997</v>
      </c>
      <c r="G6" s="82">
        <v>2.11525115375302E-2</v>
      </c>
      <c r="H6" s="82">
        <v>2.1152511537530099E-2</v>
      </c>
    </row>
    <row r="7" spans="1:8" x14ac:dyDescent="0.2">
      <c r="A7" s="91" t="s">
        <v>158</v>
      </c>
      <c r="B7" s="9">
        <v>244.57689502554501</v>
      </c>
      <c r="C7" s="24">
        <v>0</v>
      </c>
      <c r="D7" s="24">
        <v>0</v>
      </c>
      <c r="E7" s="9">
        <v>13.7063817760977</v>
      </c>
      <c r="F7" s="9">
        <v>258.28327680164301</v>
      </c>
      <c r="G7" s="82">
        <v>5.60411962653551E-2</v>
      </c>
      <c r="H7" s="82">
        <v>5.60411962653551E-2</v>
      </c>
    </row>
    <row r="8" spans="1:8" x14ac:dyDescent="0.2">
      <c r="A8" s="72" t="s">
        <v>10</v>
      </c>
      <c r="B8" s="9">
        <v>-2396.6970000000001</v>
      </c>
      <c r="C8" s="24">
        <v>0</v>
      </c>
      <c r="D8" s="24">
        <v>0</v>
      </c>
      <c r="E8" s="9">
        <v>134.08799999999999</v>
      </c>
      <c r="F8" s="9">
        <v>-2262.6089999999999</v>
      </c>
      <c r="G8" s="82">
        <v>-5.59469970546966E-2</v>
      </c>
      <c r="H8" s="82">
        <v>-5.5946997054696503E-2</v>
      </c>
    </row>
    <row r="9" spans="1:8" x14ac:dyDescent="0.2">
      <c r="A9" s="91" t="s">
        <v>159</v>
      </c>
      <c r="B9" s="9">
        <v>-97.159522579553496</v>
      </c>
      <c r="C9" s="24">
        <v>0</v>
      </c>
      <c r="D9" s="24">
        <v>0</v>
      </c>
      <c r="E9" s="9">
        <v>2.3019513312192301</v>
      </c>
      <c r="F9" s="9">
        <v>-94.857571248334295</v>
      </c>
      <c r="G9" s="82">
        <v>-2.3692493232811099E-2</v>
      </c>
      <c r="H9" s="82">
        <v>-2.3692493232811099E-2</v>
      </c>
    </row>
    <row r="10" spans="1:8" x14ac:dyDescent="0.2">
      <c r="A10" s="72" t="s">
        <v>160</v>
      </c>
      <c r="B10" s="9">
        <v>-2018.29</v>
      </c>
      <c r="C10" s="24">
        <v>0</v>
      </c>
      <c r="D10" s="24">
        <v>0</v>
      </c>
      <c r="E10" s="9">
        <v>120.249</v>
      </c>
      <c r="F10" s="9">
        <v>-1898.0409999999999</v>
      </c>
      <c r="G10" s="82">
        <v>-5.9579644154209903E-2</v>
      </c>
      <c r="H10" s="82">
        <v>-5.9579644154209702E-2</v>
      </c>
    </row>
    <row r="11" spans="1:8" x14ac:dyDescent="0.2">
      <c r="A11" s="91" t="s">
        <v>161</v>
      </c>
      <c r="B11" s="9">
        <v>-81.819309168863199</v>
      </c>
      <c r="C11" s="24">
        <v>0</v>
      </c>
      <c r="D11" s="24">
        <v>0</v>
      </c>
      <c r="E11" s="9">
        <v>2.24587894306657</v>
      </c>
      <c r="F11" s="9">
        <v>-79.573430225796699</v>
      </c>
      <c r="G11" s="82">
        <v>-2.7449253310504101E-2</v>
      </c>
      <c r="H11" s="82">
        <v>-2.7449253310504001E-2</v>
      </c>
    </row>
    <row r="12" spans="1:8" x14ac:dyDescent="0.2">
      <c r="A12" s="73" t="s">
        <v>5</v>
      </c>
      <c r="B12" s="15">
        <v>3636.44</v>
      </c>
      <c r="C12" s="25">
        <v>0</v>
      </c>
      <c r="D12" s="25">
        <v>0</v>
      </c>
      <c r="E12" s="15">
        <v>261.70400000000001</v>
      </c>
      <c r="F12" s="15">
        <v>3898.1439999999998</v>
      </c>
      <c r="G12" s="83">
        <v>7.1967088691137396E-2</v>
      </c>
      <c r="H12" s="83">
        <v>7.1967088691137507E-2</v>
      </c>
    </row>
    <row r="13" spans="1:8" x14ac:dyDescent="0.2">
      <c r="A13" s="92" t="s">
        <v>151</v>
      </c>
      <c r="B13" s="81">
        <v>0.60274447604952497</v>
      </c>
      <c r="C13" s="32"/>
      <c r="D13" s="32"/>
      <c r="E13" s="81"/>
      <c r="F13" s="81">
        <v>0.63273823832898302</v>
      </c>
      <c r="G13" s="84">
        <v>300</v>
      </c>
      <c r="H13" s="84">
        <v>300</v>
      </c>
    </row>
    <row r="14" spans="1:8" x14ac:dyDescent="0.2">
      <c r="A14" s="72" t="s">
        <v>162</v>
      </c>
      <c r="B14" s="9">
        <v>-1851.1869999999999</v>
      </c>
      <c r="C14" s="24">
        <v>0</v>
      </c>
      <c r="D14" s="24">
        <v>0</v>
      </c>
      <c r="E14" s="9">
        <v>28.074999999999999</v>
      </c>
      <c r="F14" s="9">
        <v>-1823.1120000000001</v>
      </c>
      <c r="G14" s="82">
        <v>-1.51659448775299E-2</v>
      </c>
      <c r="H14" s="82">
        <v>-1.51659448775299E-2</v>
      </c>
    </row>
    <row r="15" spans="1:8" x14ac:dyDescent="0.2">
      <c r="A15" s="72" t="s">
        <v>163</v>
      </c>
      <c r="B15" s="9">
        <v>-185.07300000000001</v>
      </c>
      <c r="C15" s="24">
        <v>0</v>
      </c>
      <c r="D15" s="24">
        <v>0</v>
      </c>
      <c r="E15" s="9">
        <v>4.4930000000000003</v>
      </c>
      <c r="F15" s="9">
        <v>-180.58</v>
      </c>
      <c r="G15" s="82">
        <v>-2.4276906950230399E-2</v>
      </c>
      <c r="H15" s="82">
        <v>-2.4276906950230399E-2</v>
      </c>
    </row>
    <row r="16" spans="1:8" x14ac:dyDescent="0.2">
      <c r="A16" s="72" t="s">
        <v>97</v>
      </c>
      <c r="B16" s="9">
        <v>-2036.26</v>
      </c>
      <c r="C16" s="24">
        <v>0</v>
      </c>
      <c r="D16" s="24">
        <v>0</v>
      </c>
      <c r="E16" s="9">
        <v>32.567999999999998</v>
      </c>
      <c r="F16" s="9">
        <v>-2003.692</v>
      </c>
      <c r="G16" s="82">
        <v>-1.5994028267510101E-2</v>
      </c>
      <c r="H16" s="82">
        <v>-1.5994028267510001E-2</v>
      </c>
    </row>
    <row r="17" spans="1:8" x14ac:dyDescent="0.2">
      <c r="A17" s="72" t="s">
        <v>71</v>
      </c>
      <c r="B17" s="9">
        <v>213.595</v>
      </c>
      <c r="C17" s="24">
        <v>0</v>
      </c>
      <c r="D17" s="24">
        <v>0</v>
      </c>
      <c r="E17" s="9">
        <v>-11.967000000000001</v>
      </c>
      <c r="F17" s="9">
        <v>201.62799999999999</v>
      </c>
      <c r="G17" s="82">
        <v>-5.6026592382780502E-2</v>
      </c>
      <c r="H17" s="82">
        <v>-5.6026592382780502E-2</v>
      </c>
    </row>
    <row r="18" spans="1:8" x14ac:dyDescent="0.2">
      <c r="A18" s="93" t="s">
        <v>11</v>
      </c>
      <c r="B18" s="34">
        <v>1813.7750000000001</v>
      </c>
      <c r="C18" s="35">
        <v>0</v>
      </c>
      <c r="D18" s="35">
        <v>0</v>
      </c>
      <c r="E18" s="34">
        <v>282.30500000000001</v>
      </c>
      <c r="F18" s="34">
        <v>2096.08</v>
      </c>
      <c r="G18" s="86">
        <v>0.155644994555554</v>
      </c>
      <c r="H18" s="86">
        <v>0.155644994555554</v>
      </c>
    </row>
    <row r="19" spans="1:8" x14ac:dyDescent="0.2">
      <c r="A19" s="92" t="s">
        <v>164</v>
      </c>
      <c r="B19" s="85">
        <v>0.300635473717902</v>
      </c>
      <c r="C19" s="36"/>
      <c r="D19" s="36"/>
      <c r="E19" s="85"/>
      <c r="F19" s="85">
        <v>0.340231137330128</v>
      </c>
      <c r="G19" s="87">
        <v>390</v>
      </c>
      <c r="H19" s="87">
        <v>390</v>
      </c>
    </row>
    <row r="20" spans="1:8" x14ac:dyDescent="0.2">
      <c r="A20" s="94" t="s">
        <v>6</v>
      </c>
      <c r="B20" s="15">
        <v>2377.2550000000001</v>
      </c>
      <c r="C20" s="25">
        <v>0</v>
      </c>
      <c r="D20" s="25">
        <v>0</v>
      </c>
      <c r="E20" s="15">
        <v>263.97300000000001</v>
      </c>
      <c r="F20" s="15">
        <v>2641.2280000000001</v>
      </c>
      <c r="G20" s="89">
        <v>0.11104109571754001</v>
      </c>
      <c r="H20" s="89">
        <v>0.11104109571754001</v>
      </c>
    </row>
    <row r="21" spans="1:8" ht="13.5" thickBot="1" x14ac:dyDescent="0.25">
      <c r="A21" s="95" t="s">
        <v>152</v>
      </c>
      <c r="B21" s="88">
        <v>0.39403298814530502</v>
      </c>
      <c r="C21" s="88"/>
      <c r="D21" s="88"/>
      <c r="E21" s="88"/>
      <c r="F21" s="88">
        <v>0.42871837257556</v>
      </c>
      <c r="G21" s="90">
        <v>350</v>
      </c>
      <c r="H21" s="90">
        <v>350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K33" sqref="K33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166</v>
      </c>
      <c r="B2" s="99"/>
      <c r="C2" s="100"/>
      <c r="D2" s="100" t="s">
        <v>154</v>
      </c>
      <c r="E2" s="100" t="s">
        <v>4</v>
      </c>
      <c r="F2" s="100"/>
      <c r="G2" s="100" t="s">
        <v>0</v>
      </c>
      <c r="H2" s="101" t="s">
        <v>1</v>
      </c>
    </row>
    <row r="3" spans="1:8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210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75141.107000000004</v>
      </c>
      <c r="C4" s="24">
        <v>0</v>
      </c>
      <c r="D4" s="24">
        <v>0</v>
      </c>
      <c r="E4" s="9">
        <v>-3483.384</v>
      </c>
      <c r="F4" s="9">
        <v>71657.722999999998</v>
      </c>
      <c r="G4" s="82">
        <v>-4.6357901008831401E-2</v>
      </c>
      <c r="H4" s="82">
        <v>-4.6357901008831297E-2</v>
      </c>
    </row>
    <row r="5" spans="1:8" x14ac:dyDescent="0.2">
      <c r="A5" s="72"/>
      <c r="B5" s="9"/>
      <c r="C5" s="24"/>
      <c r="D5" s="24"/>
      <c r="E5" s="9"/>
      <c r="F5" s="9"/>
      <c r="G5" s="82"/>
      <c r="H5" s="82"/>
    </row>
    <row r="6" spans="1:8" x14ac:dyDescent="0.2">
      <c r="A6" s="72" t="s">
        <v>91</v>
      </c>
      <c r="B6" s="9">
        <v>17652.321</v>
      </c>
      <c r="C6" s="24">
        <v>0</v>
      </c>
      <c r="D6" s="24">
        <v>0</v>
      </c>
      <c r="E6" s="9">
        <v>511.58499999999998</v>
      </c>
      <c r="F6" s="9">
        <v>18163.905999999999</v>
      </c>
      <c r="G6" s="82">
        <v>2.8981174770161801E-2</v>
      </c>
      <c r="H6" s="82">
        <v>2.8981174770161999E-2</v>
      </c>
    </row>
    <row r="7" spans="1:8" x14ac:dyDescent="0.2">
      <c r="A7" s="91" t="s">
        <v>158</v>
      </c>
      <c r="B7" s="9">
        <v>234.922290937236</v>
      </c>
      <c r="C7" s="24">
        <v>0</v>
      </c>
      <c r="D7" s="24">
        <v>0</v>
      </c>
      <c r="E7" s="9">
        <v>18.559193535833</v>
      </c>
      <c r="F7" s="9">
        <v>253.481484473069</v>
      </c>
      <c r="G7" s="82">
        <v>7.9001415582106202E-2</v>
      </c>
      <c r="H7" s="82">
        <v>7.9001415582106105E-2</v>
      </c>
    </row>
    <row r="8" spans="1:8" x14ac:dyDescent="0.2">
      <c r="A8" s="72" t="s">
        <v>10</v>
      </c>
      <c r="B8" s="9">
        <v>-7203.0770000000002</v>
      </c>
      <c r="C8" s="24">
        <v>0</v>
      </c>
      <c r="D8" s="24">
        <v>0</v>
      </c>
      <c r="E8" s="9">
        <v>395.48099999999999</v>
      </c>
      <c r="F8" s="9">
        <v>-6807.5959999999995</v>
      </c>
      <c r="G8" s="82">
        <v>-5.4904452638782103E-2</v>
      </c>
      <c r="H8" s="82">
        <v>-5.4904452638781999E-2</v>
      </c>
    </row>
    <row r="9" spans="1:8" x14ac:dyDescent="0.2">
      <c r="A9" s="91" t="s">
        <v>159</v>
      </c>
      <c r="B9" s="9">
        <v>-95.860671842377798</v>
      </c>
      <c r="C9" s="24">
        <v>0</v>
      </c>
      <c r="D9" s="24">
        <v>0</v>
      </c>
      <c r="E9" s="9">
        <v>0.85910446072938396</v>
      </c>
      <c r="F9" s="9">
        <v>-95.0015673816484</v>
      </c>
      <c r="G9" s="82">
        <v>-8.9620116802644496E-3</v>
      </c>
      <c r="H9" s="82">
        <v>-8.9620116802644097E-3</v>
      </c>
    </row>
    <row r="10" spans="1:8" x14ac:dyDescent="0.2">
      <c r="A10" s="72" t="s">
        <v>160</v>
      </c>
      <c r="B10" s="9">
        <v>-6097.6549999999997</v>
      </c>
      <c r="C10" s="24">
        <v>0</v>
      </c>
      <c r="D10" s="24">
        <v>0</v>
      </c>
      <c r="E10" s="9">
        <v>392.93</v>
      </c>
      <c r="F10" s="9">
        <v>-5704.7250000000004</v>
      </c>
      <c r="G10" s="82">
        <v>-6.4439526342503897E-2</v>
      </c>
      <c r="H10" s="82">
        <v>-6.44395263425038E-2</v>
      </c>
    </row>
    <row r="11" spans="1:8" x14ac:dyDescent="0.2">
      <c r="A11" s="91" t="s">
        <v>161</v>
      </c>
      <c r="B11" s="9">
        <v>-81.149390040261196</v>
      </c>
      <c r="C11" s="24">
        <v>0</v>
      </c>
      <c r="D11" s="24">
        <v>0</v>
      </c>
      <c r="E11" s="9">
        <v>1.5386410355796001</v>
      </c>
      <c r="F11" s="9">
        <v>-79.610749004681594</v>
      </c>
      <c r="G11" s="82">
        <v>-1.89605989005736E-2</v>
      </c>
      <c r="H11" s="82">
        <v>-1.8960598900573701E-2</v>
      </c>
    </row>
    <row r="12" spans="1:8" x14ac:dyDescent="0.2">
      <c r="A12" s="73" t="s">
        <v>5</v>
      </c>
      <c r="B12" s="15">
        <v>10449.244000000001</v>
      </c>
      <c r="C12" s="25">
        <v>0</v>
      </c>
      <c r="D12" s="25">
        <v>0</v>
      </c>
      <c r="E12" s="15">
        <v>907.06600000000003</v>
      </c>
      <c r="F12" s="15">
        <v>11356.31</v>
      </c>
      <c r="G12" s="83">
        <v>8.6806854160932603E-2</v>
      </c>
      <c r="H12" s="83">
        <v>8.6806854160932603E-2</v>
      </c>
    </row>
    <row r="13" spans="1:8" x14ac:dyDescent="0.2">
      <c r="A13" s="92" t="s">
        <v>151</v>
      </c>
      <c r="B13" s="81">
        <v>0.59194731389713595</v>
      </c>
      <c r="C13" s="32"/>
      <c r="D13" s="32"/>
      <c r="E13" s="81"/>
      <c r="F13" s="81">
        <v>0.62521299108242501</v>
      </c>
      <c r="G13" s="84">
        <v>330</v>
      </c>
      <c r="H13" s="84">
        <v>330</v>
      </c>
    </row>
    <row r="14" spans="1:8" x14ac:dyDescent="0.2">
      <c r="A14" s="72" t="s">
        <v>162</v>
      </c>
      <c r="B14" s="9">
        <v>-5350.0379999999996</v>
      </c>
      <c r="C14" s="24">
        <v>0</v>
      </c>
      <c r="D14" s="24">
        <v>0</v>
      </c>
      <c r="E14" s="9">
        <v>-220.5</v>
      </c>
      <c r="F14" s="9">
        <v>-5570.5379999999996</v>
      </c>
      <c r="G14" s="82">
        <v>4.1214660531383202E-2</v>
      </c>
      <c r="H14" s="82">
        <v>4.1214660531383097E-2</v>
      </c>
    </row>
    <row r="15" spans="1:8" x14ac:dyDescent="0.2">
      <c r="A15" s="72" t="s">
        <v>163</v>
      </c>
      <c r="B15" s="9">
        <v>-562.23699999999997</v>
      </c>
      <c r="C15" s="24">
        <v>0</v>
      </c>
      <c r="D15" s="24">
        <v>0</v>
      </c>
      <c r="E15" s="9">
        <v>3.3650000000000002</v>
      </c>
      <c r="F15" s="9">
        <v>-558.87199999999996</v>
      </c>
      <c r="G15" s="82">
        <v>-5.9850205518313703E-3</v>
      </c>
      <c r="H15" s="82">
        <v>-5.9850205518313399E-3</v>
      </c>
    </row>
    <row r="16" spans="1:8" x14ac:dyDescent="0.2">
      <c r="A16" s="72" t="s">
        <v>97</v>
      </c>
      <c r="B16" s="9">
        <v>-5912.2749999999996</v>
      </c>
      <c r="C16" s="24">
        <v>0</v>
      </c>
      <c r="D16" s="24">
        <v>0</v>
      </c>
      <c r="E16" s="9">
        <v>-217.13499999999999</v>
      </c>
      <c r="F16" s="9">
        <v>-6129.41</v>
      </c>
      <c r="G16" s="82">
        <v>3.6726133341226798E-2</v>
      </c>
      <c r="H16" s="82">
        <v>3.67261333412265E-2</v>
      </c>
    </row>
    <row r="17" spans="1:8" x14ac:dyDescent="0.2">
      <c r="A17" s="72" t="s">
        <v>71</v>
      </c>
      <c r="B17" s="9">
        <v>714.91800000000001</v>
      </c>
      <c r="C17" s="24">
        <v>0</v>
      </c>
      <c r="D17" s="24">
        <v>0</v>
      </c>
      <c r="E17" s="9">
        <v>18.847000000000001</v>
      </c>
      <c r="F17" s="9">
        <v>733.76499999999999</v>
      </c>
      <c r="G17" s="82">
        <v>2.6362463946914199E-2</v>
      </c>
      <c r="H17" s="82">
        <v>2.6362463946914199E-2</v>
      </c>
    </row>
    <row r="18" spans="1:8" x14ac:dyDescent="0.2">
      <c r="A18" s="93" t="s">
        <v>11</v>
      </c>
      <c r="B18" s="34">
        <v>5251.8869999999997</v>
      </c>
      <c r="C18" s="35">
        <v>0</v>
      </c>
      <c r="D18" s="35">
        <v>0</v>
      </c>
      <c r="E18" s="34">
        <v>708.77800000000002</v>
      </c>
      <c r="F18" s="34">
        <v>5960.665</v>
      </c>
      <c r="G18" s="86">
        <v>0.13495682599416101</v>
      </c>
      <c r="H18" s="86">
        <v>0.13495682599416201</v>
      </c>
    </row>
    <row r="19" spans="1:8" x14ac:dyDescent="0.2">
      <c r="A19" s="92" t="s">
        <v>164</v>
      </c>
      <c r="B19" s="85">
        <v>0.29751821304405202</v>
      </c>
      <c r="C19" s="36"/>
      <c r="D19" s="36"/>
      <c r="E19" s="85"/>
      <c r="F19" s="85">
        <v>0.328159868257411</v>
      </c>
      <c r="G19" s="87">
        <v>300</v>
      </c>
      <c r="H19" s="87">
        <v>300</v>
      </c>
    </row>
    <row r="20" spans="1:8" x14ac:dyDescent="0.2">
      <c r="A20" s="94" t="s">
        <v>6</v>
      </c>
      <c r="B20" s="15">
        <v>6919.5460000000003</v>
      </c>
      <c r="C20" s="25">
        <v>0</v>
      </c>
      <c r="D20" s="25">
        <v>0</v>
      </c>
      <c r="E20" s="15">
        <v>702.86199999999997</v>
      </c>
      <c r="F20" s="15">
        <v>7622.4080000000004</v>
      </c>
      <c r="G20" s="89">
        <v>0.10157631729018</v>
      </c>
      <c r="H20" s="89">
        <v>0.101576317290181</v>
      </c>
    </row>
    <row r="21" spans="1:8" ht="13.5" thickBot="1" x14ac:dyDescent="0.25">
      <c r="A21" s="95" t="s">
        <v>152</v>
      </c>
      <c r="B21" s="88">
        <v>0.39199071895418203</v>
      </c>
      <c r="C21" s="88"/>
      <c r="D21" s="88"/>
      <c r="E21" s="88"/>
      <c r="F21" s="88">
        <v>0.41964586251437302</v>
      </c>
      <c r="G21" s="90">
        <v>280</v>
      </c>
      <c r="H21" s="90">
        <v>280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K38" sqref="K38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66</v>
      </c>
      <c r="B2" s="66"/>
      <c r="C2" s="67"/>
      <c r="D2" s="67" t="s">
        <v>154</v>
      </c>
      <c r="E2" s="67" t="s">
        <v>4</v>
      </c>
      <c r="F2" s="67"/>
      <c r="G2" s="67" t="s">
        <v>0</v>
      </c>
      <c r="H2" s="68" t="s">
        <v>1</v>
      </c>
    </row>
    <row r="3" spans="1:8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217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18485.812999999998</v>
      </c>
      <c r="C4" s="24">
        <v>0</v>
      </c>
      <c r="D4" s="24">
        <v>0</v>
      </c>
      <c r="E4" s="9">
        <v>-573.86300000000006</v>
      </c>
      <c r="F4" s="9">
        <v>17911.95</v>
      </c>
      <c r="G4" s="82">
        <v>-3.1043427735637001E-2</v>
      </c>
      <c r="H4" s="82">
        <v>-3.1043427735637098E-2</v>
      </c>
    </row>
    <row r="5" spans="1:8" x14ac:dyDescent="0.2">
      <c r="A5" s="72"/>
      <c r="B5" s="9"/>
      <c r="C5" s="24"/>
      <c r="D5" s="24"/>
      <c r="E5" s="9"/>
      <c r="F5" s="9"/>
      <c r="G5" s="82"/>
      <c r="H5" s="82"/>
    </row>
    <row r="6" spans="1:8" x14ac:dyDescent="0.2">
      <c r="A6" s="72" t="s">
        <v>91</v>
      </c>
      <c r="B6" s="9">
        <v>5188.0290000000005</v>
      </c>
      <c r="C6" s="24">
        <v>0</v>
      </c>
      <c r="D6" s="24">
        <v>0</v>
      </c>
      <c r="E6" s="9">
        <v>68.763000000000005</v>
      </c>
      <c r="F6" s="9">
        <v>5256.7920000000004</v>
      </c>
      <c r="G6" s="82">
        <v>1.3254166466686999E-2</v>
      </c>
      <c r="H6" s="82">
        <v>1.32541664666871E-2</v>
      </c>
    </row>
    <row r="7" spans="1:8" x14ac:dyDescent="0.2">
      <c r="A7" s="91" t="s">
        <v>158</v>
      </c>
      <c r="B7" s="9">
        <v>280.64922002618999</v>
      </c>
      <c r="C7" s="24">
        <v>0</v>
      </c>
      <c r="D7" s="24">
        <v>0</v>
      </c>
      <c r="E7" s="9">
        <v>12.8303843719913</v>
      </c>
      <c r="F7" s="9">
        <v>293.47960439818098</v>
      </c>
      <c r="G7" s="82">
        <v>4.5716800391584697E-2</v>
      </c>
      <c r="H7" s="82">
        <v>4.5716800391584801E-2</v>
      </c>
    </row>
    <row r="8" spans="1:8" x14ac:dyDescent="0.2">
      <c r="A8" s="72" t="s">
        <v>10</v>
      </c>
      <c r="B8" s="9">
        <v>-1913.489</v>
      </c>
      <c r="C8" s="24">
        <v>0</v>
      </c>
      <c r="D8" s="24">
        <v>0</v>
      </c>
      <c r="E8" s="9">
        <v>-2.9319999999999999</v>
      </c>
      <c r="F8" s="9">
        <v>-1916.421</v>
      </c>
      <c r="G8" s="82">
        <v>1.53227951663171E-3</v>
      </c>
      <c r="H8" s="82">
        <v>1.5322795166316601E-3</v>
      </c>
    </row>
    <row r="9" spans="1:8" x14ac:dyDescent="0.2">
      <c r="A9" s="91" t="s">
        <v>159</v>
      </c>
      <c r="B9" s="9">
        <v>-103.511216953239</v>
      </c>
      <c r="C9" s="24">
        <v>0</v>
      </c>
      <c r="D9" s="24">
        <v>0</v>
      </c>
      <c r="E9" s="9">
        <v>-3.4799816599776401</v>
      </c>
      <c r="F9" s="9">
        <v>-106.991198613216</v>
      </c>
      <c r="G9" s="82">
        <v>3.3619367662827603E-2</v>
      </c>
      <c r="H9" s="82">
        <v>3.3619367662827498E-2</v>
      </c>
    </row>
    <row r="10" spans="1:8" x14ac:dyDescent="0.2">
      <c r="A10" s="72" t="s">
        <v>160</v>
      </c>
      <c r="B10" s="9">
        <v>-1573.8389999999999</v>
      </c>
      <c r="C10" s="24">
        <v>0</v>
      </c>
      <c r="D10" s="24">
        <v>0</v>
      </c>
      <c r="E10" s="9">
        <v>-27.798999999999999</v>
      </c>
      <c r="F10" s="9">
        <v>-1601.6379999999999</v>
      </c>
      <c r="G10" s="82">
        <v>1.7663179016405201E-2</v>
      </c>
      <c r="H10" s="82">
        <v>1.7663179016405101E-2</v>
      </c>
    </row>
    <row r="11" spans="1:8" x14ac:dyDescent="0.2">
      <c r="A11" s="91" t="s">
        <v>161</v>
      </c>
      <c r="B11" s="9">
        <v>-85.137667464233203</v>
      </c>
      <c r="C11" s="24">
        <v>0</v>
      </c>
      <c r="D11" s="24">
        <v>0</v>
      </c>
      <c r="E11" s="9">
        <v>-4.2796209940306396</v>
      </c>
      <c r="F11" s="9">
        <v>-89.417288458263897</v>
      </c>
      <c r="G11" s="82">
        <v>5.0267068872054101E-2</v>
      </c>
      <c r="H11" s="82">
        <v>5.0267068872053899E-2</v>
      </c>
    </row>
    <row r="12" spans="1:8" x14ac:dyDescent="0.2">
      <c r="A12" s="73" t="s">
        <v>5</v>
      </c>
      <c r="B12" s="15">
        <v>3274.54</v>
      </c>
      <c r="C12" s="25">
        <v>0</v>
      </c>
      <c r="D12" s="25">
        <v>0</v>
      </c>
      <c r="E12" s="15">
        <v>65.831000000000003</v>
      </c>
      <c r="F12" s="15">
        <v>3340.3710000000001</v>
      </c>
      <c r="G12" s="83">
        <v>2.01038924551236E-2</v>
      </c>
      <c r="H12" s="83">
        <v>2.01038924551235E-2</v>
      </c>
    </row>
    <row r="13" spans="1:8" x14ac:dyDescent="0.2">
      <c r="A13" s="92" t="s">
        <v>151</v>
      </c>
      <c r="B13" s="81">
        <v>0.63117226214425504</v>
      </c>
      <c r="C13" s="32"/>
      <c r="D13" s="32"/>
      <c r="E13" s="81"/>
      <c r="F13" s="81">
        <v>0.63543906625942204</v>
      </c>
      <c r="G13" s="84">
        <v>40</v>
      </c>
      <c r="H13" s="84">
        <v>40</v>
      </c>
    </row>
    <row r="14" spans="1:8" x14ac:dyDescent="0.2">
      <c r="A14" s="72" t="s">
        <v>162</v>
      </c>
      <c r="B14" s="9">
        <v>-1589.4570000000001</v>
      </c>
      <c r="C14" s="24">
        <v>0</v>
      </c>
      <c r="D14" s="24">
        <v>0</v>
      </c>
      <c r="E14" s="9">
        <v>16.231000000000002</v>
      </c>
      <c r="F14" s="9">
        <v>-1573.2260000000001</v>
      </c>
      <c r="G14" s="82">
        <v>-1.0211663480044E-2</v>
      </c>
      <c r="H14" s="82">
        <v>-1.0211663480043799E-2</v>
      </c>
    </row>
    <row r="15" spans="1:8" x14ac:dyDescent="0.2">
      <c r="A15" s="72" t="s">
        <v>163</v>
      </c>
      <c r="B15" s="9">
        <v>-177.62700000000001</v>
      </c>
      <c r="C15" s="24">
        <v>0</v>
      </c>
      <c r="D15" s="24">
        <v>0</v>
      </c>
      <c r="E15" s="9">
        <v>12.994</v>
      </c>
      <c r="F15" s="9">
        <v>-164.63300000000001</v>
      </c>
      <c r="G15" s="82">
        <v>-7.3153293136741598E-2</v>
      </c>
      <c r="H15" s="82">
        <v>-7.3153293136741598E-2</v>
      </c>
    </row>
    <row r="16" spans="1:8" x14ac:dyDescent="0.2">
      <c r="A16" s="72" t="s">
        <v>97</v>
      </c>
      <c r="B16" s="9">
        <v>-1767.0840000000001</v>
      </c>
      <c r="C16" s="24">
        <v>0</v>
      </c>
      <c r="D16" s="24">
        <v>0</v>
      </c>
      <c r="E16" s="9">
        <v>29.225000000000001</v>
      </c>
      <c r="F16" s="9">
        <v>-1737.8589999999999</v>
      </c>
      <c r="G16" s="82">
        <v>-1.6538545988758899E-2</v>
      </c>
      <c r="H16" s="82">
        <v>-1.6538545988758899E-2</v>
      </c>
    </row>
    <row r="17" spans="1:8" x14ac:dyDescent="0.2">
      <c r="A17" s="72" t="s">
        <v>71</v>
      </c>
      <c r="B17" s="9">
        <v>162.626</v>
      </c>
      <c r="C17" s="24">
        <v>0</v>
      </c>
      <c r="D17" s="24">
        <v>0</v>
      </c>
      <c r="E17" s="9">
        <v>-51.569000000000003</v>
      </c>
      <c r="F17" s="9">
        <v>111.057</v>
      </c>
      <c r="G17" s="82">
        <v>-0.31710181643771601</v>
      </c>
      <c r="H17" s="82">
        <v>-0.31710181643771601</v>
      </c>
    </row>
    <row r="18" spans="1:8" x14ac:dyDescent="0.2">
      <c r="A18" s="93" t="s">
        <v>11</v>
      </c>
      <c r="B18" s="34">
        <v>1670.0820000000001</v>
      </c>
      <c r="C18" s="35">
        <v>0</v>
      </c>
      <c r="D18" s="35">
        <v>0</v>
      </c>
      <c r="E18" s="34">
        <v>43.487000000000002</v>
      </c>
      <c r="F18" s="34">
        <v>1713.569</v>
      </c>
      <c r="G18" s="86">
        <v>2.6038841206599699E-2</v>
      </c>
      <c r="H18" s="86">
        <v>2.6038841206599401E-2</v>
      </c>
    </row>
    <row r="19" spans="1:8" x14ac:dyDescent="0.2">
      <c r="A19" s="92" t="s">
        <v>164</v>
      </c>
      <c r="B19" s="85">
        <v>0.32191069093869701</v>
      </c>
      <c r="C19" s="36"/>
      <c r="D19" s="36"/>
      <c r="E19" s="85"/>
      <c r="F19" s="85">
        <v>0.32597238011319501</v>
      </c>
      <c r="G19" s="87">
        <v>40</v>
      </c>
      <c r="H19" s="87">
        <v>40</v>
      </c>
    </row>
    <row r="20" spans="1:8" x14ac:dyDescent="0.2">
      <c r="A20" s="94" t="s">
        <v>6</v>
      </c>
      <c r="B20" s="15">
        <v>2187.3589999999999</v>
      </c>
      <c r="C20" s="25">
        <v>0</v>
      </c>
      <c r="D20" s="25">
        <v>0</v>
      </c>
      <c r="E20" s="15">
        <v>5.6260000000000101</v>
      </c>
      <c r="F20" s="15">
        <v>2192.9850000000001</v>
      </c>
      <c r="G20" s="89">
        <v>2.57205150137696E-3</v>
      </c>
      <c r="H20" s="89">
        <v>2.57205150137678E-3</v>
      </c>
    </row>
    <row r="21" spans="1:8" ht="13.5" thickBot="1" x14ac:dyDescent="0.25">
      <c r="A21" s="95" t="s">
        <v>152</v>
      </c>
      <c r="B21" s="88">
        <v>0.42161657153419901</v>
      </c>
      <c r="C21" s="88"/>
      <c r="D21" s="88"/>
      <c r="E21" s="88"/>
      <c r="F21" s="88">
        <v>0.41717172754790399</v>
      </c>
      <c r="G21" s="90">
        <v>-50</v>
      </c>
      <c r="H21" s="90">
        <v>-50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K38" sqref="K38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66</v>
      </c>
      <c r="B2" s="99"/>
      <c r="C2" s="100"/>
      <c r="D2" s="100" t="s">
        <v>154</v>
      </c>
      <c r="E2" s="100" t="s">
        <v>4</v>
      </c>
      <c r="F2" s="100"/>
      <c r="G2" s="100" t="s">
        <v>0</v>
      </c>
      <c r="H2" s="101" t="s">
        <v>1</v>
      </c>
    </row>
    <row r="3" spans="1:8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210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56465.194000000003</v>
      </c>
      <c r="C4" s="24">
        <v>0</v>
      </c>
      <c r="D4" s="24">
        <v>0</v>
      </c>
      <c r="E4" s="9">
        <v>-1944.731</v>
      </c>
      <c r="F4" s="9">
        <v>54520.463000000003</v>
      </c>
      <c r="G4" s="82">
        <v>-3.4441234718860597E-2</v>
      </c>
      <c r="H4" s="82">
        <v>-3.4441234718860597E-2</v>
      </c>
    </row>
    <row r="5" spans="1:8" x14ac:dyDescent="0.2">
      <c r="A5" s="72"/>
      <c r="B5" s="9"/>
      <c r="C5" s="24"/>
      <c r="D5" s="24"/>
      <c r="E5" s="9"/>
      <c r="F5" s="9"/>
      <c r="G5" s="82"/>
      <c r="H5" s="82"/>
    </row>
    <row r="6" spans="1:8" x14ac:dyDescent="0.2">
      <c r="A6" s="72" t="s">
        <v>91</v>
      </c>
      <c r="B6" s="9">
        <v>15104.848</v>
      </c>
      <c r="C6" s="24">
        <v>0</v>
      </c>
      <c r="D6" s="24">
        <v>0</v>
      </c>
      <c r="E6" s="9">
        <v>432.11500000000001</v>
      </c>
      <c r="F6" s="9">
        <v>15536.963</v>
      </c>
      <c r="G6" s="82">
        <v>2.86077026395763E-2</v>
      </c>
      <c r="H6" s="82">
        <v>2.8607702639576401E-2</v>
      </c>
    </row>
    <row r="7" spans="1:8" x14ac:dyDescent="0.2">
      <c r="A7" s="91" t="s">
        <v>158</v>
      </c>
      <c r="B7" s="9">
        <v>267.50723640478401</v>
      </c>
      <c r="C7" s="24">
        <v>0</v>
      </c>
      <c r="D7" s="24">
        <v>0</v>
      </c>
      <c r="E7" s="9">
        <v>17.4676545824769</v>
      </c>
      <c r="F7" s="9">
        <v>284.97489098726101</v>
      </c>
      <c r="G7" s="82">
        <v>6.5297876862087295E-2</v>
      </c>
      <c r="H7" s="82">
        <v>6.5297876862087295E-2</v>
      </c>
    </row>
    <row r="8" spans="1:8" x14ac:dyDescent="0.2">
      <c r="A8" s="72" t="s">
        <v>10</v>
      </c>
      <c r="B8" s="9">
        <v>-5748.7060000000001</v>
      </c>
      <c r="C8" s="24">
        <v>0</v>
      </c>
      <c r="D8" s="24">
        <v>0</v>
      </c>
      <c r="E8" s="9">
        <v>144.035</v>
      </c>
      <c r="F8" s="9">
        <v>-5604.6710000000003</v>
      </c>
      <c r="G8" s="82">
        <v>-2.50552037275866E-2</v>
      </c>
      <c r="H8" s="82">
        <v>-2.5055203727586701E-2</v>
      </c>
    </row>
    <row r="9" spans="1:8" x14ac:dyDescent="0.2">
      <c r="A9" s="91" t="s">
        <v>159</v>
      </c>
      <c r="B9" s="9">
        <v>-101.80972724542499</v>
      </c>
      <c r="C9" s="24">
        <v>0</v>
      </c>
      <c r="D9" s="24">
        <v>0</v>
      </c>
      <c r="E9" s="9">
        <v>-0.98967487997529702</v>
      </c>
      <c r="F9" s="9">
        <v>-102.79940212539999</v>
      </c>
      <c r="G9" s="82">
        <v>9.7208283211442908E-3</v>
      </c>
      <c r="H9" s="82">
        <v>9.7208283211442491E-3</v>
      </c>
    </row>
    <row r="10" spans="1:8" x14ac:dyDescent="0.2">
      <c r="A10" s="72" t="s">
        <v>160</v>
      </c>
      <c r="B10" s="9">
        <v>-4787.2669999999998</v>
      </c>
      <c r="C10" s="24">
        <v>0</v>
      </c>
      <c r="D10" s="24">
        <v>0</v>
      </c>
      <c r="E10" s="9">
        <v>135.03299999999999</v>
      </c>
      <c r="F10" s="9">
        <v>-4652.2340000000004</v>
      </c>
      <c r="G10" s="82">
        <v>-2.8206699145880001E-2</v>
      </c>
      <c r="H10" s="82">
        <v>-2.8206699145880101E-2</v>
      </c>
    </row>
    <row r="11" spans="1:8" x14ac:dyDescent="0.2">
      <c r="A11" s="91" t="s">
        <v>161</v>
      </c>
      <c r="B11" s="9">
        <v>-84.782618474665995</v>
      </c>
      <c r="C11" s="24">
        <v>0</v>
      </c>
      <c r="D11" s="24">
        <v>0</v>
      </c>
      <c r="E11" s="9">
        <v>-0.54743457348951097</v>
      </c>
      <c r="F11" s="9">
        <v>-85.330053048155506</v>
      </c>
      <c r="G11" s="82">
        <v>6.4569198656336804E-3</v>
      </c>
      <c r="H11" s="82">
        <v>6.45691986563367E-3</v>
      </c>
    </row>
    <row r="12" spans="1:8" x14ac:dyDescent="0.2">
      <c r="A12" s="73" t="s">
        <v>5</v>
      </c>
      <c r="B12" s="15">
        <v>9356.1419999999998</v>
      </c>
      <c r="C12" s="25">
        <v>0</v>
      </c>
      <c r="D12" s="25">
        <v>0</v>
      </c>
      <c r="E12" s="15">
        <v>576.15</v>
      </c>
      <c r="F12" s="15">
        <v>9932.2919999999995</v>
      </c>
      <c r="G12" s="83">
        <v>6.1579869138369103E-2</v>
      </c>
      <c r="H12" s="83">
        <v>6.15798691383692E-2</v>
      </c>
    </row>
    <row r="13" spans="1:8" x14ac:dyDescent="0.2">
      <c r="A13" s="92" t="s">
        <v>151</v>
      </c>
      <c r="B13" s="81">
        <v>0.61941318442926396</v>
      </c>
      <c r="C13" s="32"/>
      <c r="D13" s="32"/>
      <c r="E13" s="81"/>
      <c r="F13" s="81">
        <v>0.63926856233100404</v>
      </c>
      <c r="G13" s="84">
        <v>200</v>
      </c>
      <c r="H13" s="84">
        <v>200</v>
      </c>
    </row>
    <row r="14" spans="1:8" x14ac:dyDescent="0.2">
      <c r="A14" s="72" t="s">
        <v>162</v>
      </c>
      <c r="B14" s="9">
        <v>-4623.4030000000002</v>
      </c>
      <c r="C14" s="24">
        <v>0</v>
      </c>
      <c r="D14" s="24">
        <v>0</v>
      </c>
      <c r="E14" s="9">
        <v>-200.10599999999999</v>
      </c>
      <c r="F14" s="9">
        <v>-4823.509</v>
      </c>
      <c r="G14" s="82">
        <v>4.3281107011437399E-2</v>
      </c>
      <c r="H14" s="82">
        <v>4.3281107011437302E-2</v>
      </c>
    </row>
    <row r="15" spans="1:8" x14ac:dyDescent="0.2">
      <c r="A15" s="72" t="s">
        <v>163</v>
      </c>
      <c r="B15" s="9">
        <v>-515.60699999999997</v>
      </c>
      <c r="C15" s="24">
        <v>0</v>
      </c>
      <c r="D15" s="24">
        <v>0</v>
      </c>
      <c r="E15" s="9">
        <v>9.5269999999999992</v>
      </c>
      <c r="F15" s="9">
        <v>-506.08</v>
      </c>
      <c r="G15" s="82">
        <v>-1.8477251084643799E-2</v>
      </c>
      <c r="H15" s="82">
        <v>-1.84772510846439E-2</v>
      </c>
    </row>
    <row r="16" spans="1:8" x14ac:dyDescent="0.2">
      <c r="A16" s="72" t="s">
        <v>97</v>
      </c>
      <c r="B16" s="9">
        <v>-5139.01</v>
      </c>
      <c r="C16" s="24">
        <v>0</v>
      </c>
      <c r="D16" s="24">
        <v>0</v>
      </c>
      <c r="E16" s="9">
        <v>-190.57900000000001</v>
      </c>
      <c r="F16" s="9">
        <v>-5329.5889999999999</v>
      </c>
      <c r="G16" s="82">
        <v>3.7084769245438402E-2</v>
      </c>
      <c r="H16" s="82">
        <v>3.7084769245438298E-2</v>
      </c>
    </row>
    <row r="17" spans="1:8" x14ac:dyDescent="0.2">
      <c r="A17" s="72" t="s">
        <v>71</v>
      </c>
      <c r="B17" s="9">
        <v>563.68600000000004</v>
      </c>
      <c r="C17" s="24">
        <v>0</v>
      </c>
      <c r="D17" s="24">
        <v>0</v>
      </c>
      <c r="E17" s="9">
        <v>-39.497</v>
      </c>
      <c r="F17" s="9">
        <v>524.18899999999996</v>
      </c>
      <c r="G17" s="82">
        <v>-7.0069151974681096E-2</v>
      </c>
      <c r="H17" s="82">
        <v>-7.0069151974680902E-2</v>
      </c>
    </row>
    <row r="18" spans="1:8" x14ac:dyDescent="0.2">
      <c r="A18" s="93" t="s">
        <v>11</v>
      </c>
      <c r="B18" s="34">
        <v>4780.8180000000002</v>
      </c>
      <c r="C18" s="35">
        <v>0</v>
      </c>
      <c r="D18" s="35">
        <v>0</v>
      </c>
      <c r="E18" s="34">
        <v>346.07400000000001</v>
      </c>
      <c r="F18" s="34">
        <v>5126.8919999999998</v>
      </c>
      <c r="G18" s="86">
        <v>7.2388030667555101E-2</v>
      </c>
      <c r="H18" s="86">
        <v>7.2388030667555198E-2</v>
      </c>
    </row>
    <row r="19" spans="1:8" x14ac:dyDescent="0.2">
      <c r="A19" s="92" t="s">
        <v>164</v>
      </c>
      <c r="B19" s="85">
        <v>0.316508845372029</v>
      </c>
      <c r="C19" s="36"/>
      <c r="D19" s="36"/>
      <c r="E19" s="85"/>
      <c r="F19" s="85">
        <v>0.32998031854745402</v>
      </c>
      <c r="G19" s="87">
        <v>130</v>
      </c>
      <c r="H19" s="87">
        <v>130</v>
      </c>
    </row>
    <row r="20" spans="1:8" x14ac:dyDescent="0.2">
      <c r="A20" s="94" t="s">
        <v>6</v>
      </c>
      <c r="B20" s="15">
        <v>6257.8639999999996</v>
      </c>
      <c r="C20" s="25">
        <v>0</v>
      </c>
      <c r="D20" s="25">
        <v>0</v>
      </c>
      <c r="E20" s="15">
        <v>327.54500000000002</v>
      </c>
      <c r="F20" s="15">
        <v>6585.4089999999997</v>
      </c>
      <c r="G20" s="89">
        <v>5.23413420298042E-2</v>
      </c>
      <c r="H20" s="89">
        <v>5.2341342029804401E-2</v>
      </c>
    </row>
    <row r="21" spans="1:8" ht="13.5" thickBot="1" x14ac:dyDescent="0.25">
      <c r="A21" s="95" t="s">
        <v>152</v>
      </c>
      <c r="B21" s="88">
        <v>0.41429506606090999</v>
      </c>
      <c r="C21" s="88"/>
      <c r="D21" s="88"/>
      <c r="E21" s="88"/>
      <c r="F21" s="88">
        <v>0.42385432725816502</v>
      </c>
      <c r="G21" s="90">
        <v>100</v>
      </c>
      <c r="H21" s="90">
        <v>100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E31" sqref="E3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167</v>
      </c>
      <c r="B2" s="66"/>
      <c r="C2" s="67"/>
      <c r="D2" s="67" t="s">
        <v>154</v>
      </c>
      <c r="E2" s="67" t="s">
        <v>4</v>
      </c>
      <c r="F2" s="67"/>
      <c r="G2" s="67" t="s">
        <v>0</v>
      </c>
      <c r="H2" s="68" t="s">
        <v>1</v>
      </c>
    </row>
    <row r="3" spans="1:8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217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6181.8360000000002</v>
      </c>
      <c r="C4" s="24">
        <v>0</v>
      </c>
      <c r="D4" s="24">
        <v>0</v>
      </c>
      <c r="E4" s="9">
        <v>-241.08799999999999</v>
      </c>
      <c r="F4" s="9">
        <v>5940.7479999999996</v>
      </c>
      <c r="G4" s="82">
        <v>-3.8999417001680498E-2</v>
      </c>
      <c r="H4" s="82">
        <v>-3.89994170016804E-2</v>
      </c>
    </row>
    <row r="5" spans="1:8" x14ac:dyDescent="0.2">
      <c r="A5" s="72"/>
      <c r="B5" s="9"/>
      <c r="C5" s="24"/>
      <c r="D5" s="24"/>
      <c r="E5" s="9"/>
      <c r="F5" s="9"/>
      <c r="G5" s="82"/>
      <c r="H5" s="82"/>
    </row>
    <row r="6" spans="1:8" x14ac:dyDescent="0.2">
      <c r="A6" s="72" t="s">
        <v>91</v>
      </c>
      <c r="B6" s="9">
        <v>845.10799999999995</v>
      </c>
      <c r="C6" s="24">
        <v>0</v>
      </c>
      <c r="D6" s="24">
        <v>0</v>
      </c>
      <c r="E6" s="9">
        <v>58.853000000000002</v>
      </c>
      <c r="F6" s="9">
        <v>903.96100000000001</v>
      </c>
      <c r="G6" s="82">
        <v>6.9639620024896307E-2</v>
      </c>
      <c r="H6" s="82">
        <v>6.9639620024896196E-2</v>
      </c>
    </row>
    <row r="7" spans="1:8" x14ac:dyDescent="0.2">
      <c r="A7" s="91" t="s">
        <v>158</v>
      </c>
      <c r="B7" s="9">
        <v>136.70825301738799</v>
      </c>
      <c r="C7" s="24">
        <v>0</v>
      </c>
      <c r="D7" s="24">
        <v>0</v>
      </c>
      <c r="E7" s="9">
        <v>15.454572269932401</v>
      </c>
      <c r="F7" s="9">
        <v>152.162825287321</v>
      </c>
      <c r="G7" s="82">
        <v>0.113047836753255</v>
      </c>
      <c r="H7" s="82">
        <v>0.113047836753255</v>
      </c>
    </row>
    <row r="8" spans="1:8" x14ac:dyDescent="0.2">
      <c r="A8" s="72" t="s">
        <v>10</v>
      </c>
      <c r="B8" s="9">
        <v>-483.20800000000003</v>
      </c>
      <c r="C8" s="24">
        <v>0</v>
      </c>
      <c r="D8" s="24">
        <v>0</v>
      </c>
      <c r="E8" s="9">
        <v>137.02000000000001</v>
      </c>
      <c r="F8" s="9">
        <v>-346.18799999999999</v>
      </c>
      <c r="G8" s="82">
        <v>-0.283563186039966</v>
      </c>
      <c r="H8" s="82">
        <v>-0.283563186039966</v>
      </c>
    </row>
    <row r="9" spans="1:8" x14ac:dyDescent="0.2">
      <c r="A9" s="91" t="s">
        <v>159</v>
      </c>
      <c r="B9" s="9">
        <v>-78.1657746986494</v>
      </c>
      <c r="C9" s="24">
        <v>0</v>
      </c>
      <c r="D9" s="24">
        <v>0</v>
      </c>
      <c r="E9" s="9">
        <v>19.892304758500401</v>
      </c>
      <c r="F9" s="9">
        <v>-58.273469940148999</v>
      </c>
      <c r="G9" s="82">
        <v>-0.25448867915901502</v>
      </c>
      <c r="H9" s="82">
        <v>-0.25448867915901502</v>
      </c>
    </row>
    <row r="10" spans="1:8" x14ac:dyDescent="0.2">
      <c r="A10" s="72" t="s">
        <v>160</v>
      </c>
      <c r="B10" s="9">
        <v>-444.45100000000002</v>
      </c>
      <c r="C10" s="24">
        <v>0</v>
      </c>
      <c r="D10" s="24">
        <v>0</v>
      </c>
      <c r="E10" s="9">
        <v>148.048</v>
      </c>
      <c r="F10" s="9">
        <v>-296.40300000000002</v>
      </c>
      <c r="G10" s="82">
        <v>-0.33310308672947098</v>
      </c>
      <c r="H10" s="82">
        <v>-0.33310308672947098</v>
      </c>
    </row>
    <row r="11" spans="1:8" x14ac:dyDescent="0.2">
      <c r="A11" s="91" t="s">
        <v>161</v>
      </c>
      <c r="B11" s="9">
        <v>-71.896278063669101</v>
      </c>
      <c r="C11" s="24">
        <v>0</v>
      </c>
      <c r="D11" s="24">
        <v>0</v>
      </c>
      <c r="E11" s="9">
        <v>22.0030659631053</v>
      </c>
      <c r="F11" s="9">
        <v>-49.893212100563801</v>
      </c>
      <c r="G11" s="82">
        <v>-0.30603901280703399</v>
      </c>
      <c r="H11" s="82">
        <v>-0.30603901280703399</v>
      </c>
    </row>
    <row r="12" spans="1:8" x14ac:dyDescent="0.2">
      <c r="A12" s="73" t="s">
        <v>5</v>
      </c>
      <c r="B12" s="15">
        <v>361.9</v>
      </c>
      <c r="C12" s="25">
        <v>0</v>
      </c>
      <c r="D12" s="25">
        <v>0</v>
      </c>
      <c r="E12" s="15">
        <v>195.87299999999999</v>
      </c>
      <c r="F12" s="15">
        <v>557.77300000000002</v>
      </c>
      <c r="G12" s="83">
        <v>0.54123514783089299</v>
      </c>
      <c r="H12" s="83">
        <v>0.54123514783089299</v>
      </c>
    </row>
    <row r="13" spans="1:8" x14ac:dyDescent="0.2">
      <c r="A13" s="92" t="s">
        <v>151</v>
      </c>
      <c r="B13" s="81">
        <v>0.42822929140417598</v>
      </c>
      <c r="C13" s="32"/>
      <c r="D13" s="32"/>
      <c r="E13" s="81"/>
      <c r="F13" s="81">
        <v>0.61703215072331696</v>
      </c>
      <c r="G13" s="84">
        <v>1890</v>
      </c>
      <c r="H13" s="84">
        <v>1890</v>
      </c>
    </row>
    <row r="14" spans="1:8" x14ac:dyDescent="0.2">
      <c r="A14" s="72" t="s">
        <v>162</v>
      </c>
      <c r="B14" s="9">
        <v>-261.73</v>
      </c>
      <c r="C14" s="24">
        <v>0</v>
      </c>
      <c r="D14" s="24">
        <v>0</v>
      </c>
      <c r="E14" s="9">
        <v>11.843999999999999</v>
      </c>
      <c r="F14" s="9">
        <v>-249.886</v>
      </c>
      <c r="G14" s="82">
        <v>-4.5252741374698903E-2</v>
      </c>
      <c r="H14" s="82">
        <v>-4.5252741374699097E-2</v>
      </c>
    </row>
    <row r="15" spans="1:8" x14ac:dyDescent="0.2">
      <c r="A15" s="72" t="s">
        <v>163</v>
      </c>
      <c r="B15" s="9">
        <v>-7.4459999999999997</v>
      </c>
      <c r="C15" s="24">
        <v>0</v>
      </c>
      <c r="D15" s="24">
        <v>0</v>
      </c>
      <c r="E15" s="9">
        <v>-8.5009999999999994</v>
      </c>
      <c r="F15" s="9">
        <v>-15.946999999999999</v>
      </c>
      <c r="G15" s="82">
        <v>1.14168681171099</v>
      </c>
      <c r="H15" s="82">
        <v>1.14168681171099</v>
      </c>
    </row>
    <row r="16" spans="1:8" x14ac:dyDescent="0.2">
      <c r="A16" s="72" t="s">
        <v>97</v>
      </c>
      <c r="B16" s="9">
        <v>-269.17599999999999</v>
      </c>
      <c r="C16" s="24">
        <v>0</v>
      </c>
      <c r="D16" s="24">
        <v>0</v>
      </c>
      <c r="E16" s="9">
        <v>3.343</v>
      </c>
      <c r="F16" s="9">
        <v>-265.83300000000003</v>
      </c>
      <c r="G16" s="82">
        <v>-1.2419383600320799E-2</v>
      </c>
      <c r="H16" s="82">
        <v>-1.2419383600321E-2</v>
      </c>
    </row>
    <row r="17" spans="1:8" x14ac:dyDescent="0.2">
      <c r="A17" s="72" t="s">
        <v>71</v>
      </c>
      <c r="B17" s="9">
        <v>50.969000000000001</v>
      </c>
      <c r="C17" s="24">
        <v>0</v>
      </c>
      <c r="D17" s="24">
        <v>0</v>
      </c>
      <c r="E17" s="9">
        <v>39.601999999999997</v>
      </c>
      <c r="F17" s="9">
        <v>90.570999999999998</v>
      </c>
      <c r="G17" s="82">
        <v>0.77698208715101302</v>
      </c>
      <c r="H17" s="82">
        <v>0.77698208715101302</v>
      </c>
    </row>
    <row r="18" spans="1:8" x14ac:dyDescent="0.2">
      <c r="A18" s="93" t="s">
        <v>11</v>
      </c>
      <c r="B18" s="34">
        <v>143.69300000000001</v>
      </c>
      <c r="C18" s="35">
        <v>0</v>
      </c>
      <c r="D18" s="35">
        <v>0</v>
      </c>
      <c r="E18" s="34">
        <v>238.81800000000001</v>
      </c>
      <c r="F18" s="34">
        <v>382.51100000000002</v>
      </c>
      <c r="G18" s="86">
        <v>1.66200162847181</v>
      </c>
      <c r="H18" s="86">
        <v>1.66200162847181</v>
      </c>
    </row>
    <row r="19" spans="1:8" x14ac:dyDescent="0.2">
      <c r="A19" s="92" t="s">
        <v>164</v>
      </c>
      <c r="B19" s="85">
        <v>0.170029156036862</v>
      </c>
      <c r="C19" s="36"/>
      <c r="D19" s="36"/>
      <c r="E19" s="85"/>
      <c r="F19" s="85">
        <v>0.42314989252854901</v>
      </c>
      <c r="G19" s="87">
        <v>2530</v>
      </c>
      <c r="H19" s="87">
        <v>2530</v>
      </c>
    </row>
    <row r="20" spans="1:8" ht="12.75" customHeight="1" x14ac:dyDescent="0.2">
      <c r="A20" s="94" t="s">
        <v>6</v>
      </c>
      <c r="B20" s="15">
        <v>189.89599999999999</v>
      </c>
      <c r="C20" s="25">
        <v>0</v>
      </c>
      <c r="D20" s="25">
        <v>0</v>
      </c>
      <c r="E20" s="15">
        <v>258.34699999999998</v>
      </c>
      <c r="F20" s="15">
        <v>448.24299999999999</v>
      </c>
      <c r="G20" s="89">
        <v>1.36046572860934</v>
      </c>
      <c r="H20" s="89">
        <v>1.36046572860934</v>
      </c>
    </row>
    <row r="21" spans="1:8" ht="13.5" thickBot="1" x14ac:dyDescent="0.25">
      <c r="A21" s="95" t="s">
        <v>152</v>
      </c>
      <c r="B21" s="88">
        <v>0.22470027499443901</v>
      </c>
      <c r="C21" s="88"/>
      <c r="D21" s="88"/>
      <c r="E21" s="88"/>
      <c r="F21" s="88">
        <v>0.49586541897272102</v>
      </c>
      <c r="G21" s="90">
        <v>2710</v>
      </c>
      <c r="H21" s="90">
        <v>2710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E31" sqref="E31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167</v>
      </c>
      <c r="B2" s="99"/>
      <c r="C2" s="100"/>
      <c r="D2" s="100" t="s">
        <v>154</v>
      </c>
      <c r="E2" s="100" t="s">
        <v>4</v>
      </c>
      <c r="F2" s="100"/>
      <c r="G2" s="100" t="s">
        <v>0</v>
      </c>
      <c r="H2" s="101" t="s">
        <v>1</v>
      </c>
    </row>
    <row r="3" spans="1:8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210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18675.913</v>
      </c>
      <c r="C4" s="24">
        <v>0</v>
      </c>
      <c r="D4" s="24">
        <v>0</v>
      </c>
      <c r="E4" s="9">
        <v>-1538.653</v>
      </c>
      <c r="F4" s="9">
        <v>17137.259999999998</v>
      </c>
      <c r="G4" s="82">
        <v>-8.2387029753244301E-2</v>
      </c>
      <c r="H4" s="82">
        <v>-8.2387029753244204E-2</v>
      </c>
    </row>
    <row r="5" spans="1:8" x14ac:dyDescent="0.2">
      <c r="A5" s="72"/>
      <c r="B5" s="9"/>
      <c r="C5" s="24"/>
      <c r="D5" s="24"/>
      <c r="E5" s="9"/>
      <c r="F5" s="9"/>
      <c r="G5" s="82"/>
      <c r="H5" s="82"/>
    </row>
    <row r="6" spans="1:8" x14ac:dyDescent="0.2">
      <c r="A6" s="72" t="s">
        <v>91</v>
      </c>
      <c r="B6" s="9">
        <v>2547.473</v>
      </c>
      <c r="C6" s="24">
        <v>0</v>
      </c>
      <c r="D6" s="24">
        <v>0</v>
      </c>
      <c r="E6" s="9">
        <v>79.47</v>
      </c>
      <c r="F6" s="9">
        <v>2626.9430000000002</v>
      </c>
      <c r="G6" s="82">
        <v>3.1195620130223301E-2</v>
      </c>
      <c r="H6" s="82">
        <v>3.1195620130223201E-2</v>
      </c>
    </row>
    <row r="7" spans="1:8" x14ac:dyDescent="0.2">
      <c r="A7" s="91" t="s">
        <v>158</v>
      </c>
      <c r="B7" s="9">
        <v>136.40420149740501</v>
      </c>
      <c r="C7" s="24">
        <v>0</v>
      </c>
      <c r="D7" s="24">
        <v>0</v>
      </c>
      <c r="E7" s="9">
        <v>16.8841888287035</v>
      </c>
      <c r="F7" s="9">
        <v>153.28839032610799</v>
      </c>
      <c r="G7" s="82">
        <v>0.123780562793183</v>
      </c>
      <c r="H7" s="82">
        <v>0.123780562793183</v>
      </c>
    </row>
    <row r="8" spans="1:8" x14ac:dyDescent="0.2">
      <c r="A8" s="72" t="s">
        <v>10</v>
      </c>
      <c r="B8" s="9">
        <v>-1454.3710000000001</v>
      </c>
      <c r="C8" s="24">
        <v>0</v>
      </c>
      <c r="D8" s="24">
        <v>0</v>
      </c>
      <c r="E8" s="9">
        <v>251.446</v>
      </c>
      <c r="F8" s="9">
        <v>-1202.925</v>
      </c>
      <c r="G8" s="82">
        <v>-0.17288986097770101</v>
      </c>
      <c r="H8" s="82">
        <v>-0.17288986097770101</v>
      </c>
    </row>
    <row r="9" spans="1:8" x14ac:dyDescent="0.2">
      <c r="A9" s="91" t="s">
        <v>159</v>
      </c>
      <c r="B9" s="9">
        <v>-77.8741580130514</v>
      </c>
      <c r="C9" s="24">
        <v>0</v>
      </c>
      <c r="D9" s="24">
        <v>0</v>
      </c>
      <c r="E9" s="9">
        <v>7.6806148211992102</v>
      </c>
      <c r="F9" s="9">
        <v>-70.1935431918521</v>
      </c>
      <c r="G9" s="82">
        <v>-9.8628544014716504E-2</v>
      </c>
      <c r="H9" s="82">
        <v>-9.8628544014716393E-2</v>
      </c>
    </row>
    <row r="10" spans="1:8" x14ac:dyDescent="0.2">
      <c r="A10" s="72" t="s">
        <v>160</v>
      </c>
      <c r="B10" s="9">
        <v>-1310.3879999999999</v>
      </c>
      <c r="C10" s="24">
        <v>0</v>
      </c>
      <c r="D10" s="24">
        <v>0</v>
      </c>
      <c r="E10" s="9">
        <v>257.89699999999999</v>
      </c>
      <c r="F10" s="9">
        <v>-1052.491</v>
      </c>
      <c r="G10" s="82">
        <v>-0.196809647218992</v>
      </c>
      <c r="H10" s="82">
        <v>-0.196809647218992</v>
      </c>
    </row>
    <row r="11" spans="1:8" x14ac:dyDescent="0.2">
      <c r="A11" s="91" t="s">
        <v>161</v>
      </c>
      <c r="B11" s="9">
        <v>-70.1646018590898</v>
      </c>
      <c r="C11" s="24">
        <v>0</v>
      </c>
      <c r="D11" s="24">
        <v>0</v>
      </c>
      <c r="E11" s="9">
        <v>8.7492414105700593</v>
      </c>
      <c r="F11" s="9">
        <v>-61.415360448519799</v>
      </c>
      <c r="G11" s="82">
        <v>-0.124695946086048</v>
      </c>
      <c r="H11" s="82">
        <v>-0.124695946086048</v>
      </c>
    </row>
    <row r="12" spans="1:8" x14ac:dyDescent="0.2">
      <c r="A12" s="73" t="s">
        <v>5</v>
      </c>
      <c r="B12" s="15">
        <v>1093.1020000000001</v>
      </c>
      <c r="C12" s="25">
        <v>0</v>
      </c>
      <c r="D12" s="25">
        <v>0</v>
      </c>
      <c r="E12" s="15">
        <v>330.916</v>
      </c>
      <c r="F12" s="15">
        <v>1424.018</v>
      </c>
      <c r="G12" s="83">
        <v>0.30273112664691898</v>
      </c>
      <c r="H12" s="83">
        <v>0.30273112664691898</v>
      </c>
    </row>
    <row r="13" spans="1:8" x14ac:dyDescent="0.2">
      <c r="A13" s="92" t="s">
        <v>151</v>
      </c>
      <c r="B13" s="81">
        <v>0.42909267340615598</v>
      </c>
      <c r="C13" s="32"/>
      <c r="D13" s="32"/>
      <c r="E13" s="81"/>
      <c r="F13" s="81">
        <v>0.54208180383053595</v>
      </c>
      <c r="G13" s="84">
        <v>1130</v>
      </c>
      <c r="H13" s="84">
        <v>1130</v>
      </c>
    </row>
    <row r="14" spans="1:8" x14ac:dyDescent="0.2">
      <c r="A14" s="72" t="s">
        <v>162</v>
      </c>
      <c r="B14" s="9">
        <v>-726.63499999999999</v>
      </c>
      <c r="C14" s="24">
        <v>0</v>
      </c>
      <c r="D14" s="24">
        <v>0</v>
      </c>
      <c r="E14" s="9">
        <v>-20.393999999999998</v>
      </c>
      <c r="F14" s="9">
        <v>-747.029</v>
      </c>
      <c r="G14" s="82">
        <v>2.806636069003E-2</v>
      </c>
      <c r="H14" s="82">
        <v>2.8066360690030101E-2</v>
      </c>
    </row>
    <row r="15" spans="1:8" x14ac:dyDescent="0.2">
      <c r="A15" s="72" t="s">
        <v>163</v>
      </c>
      <c r="B15" s="9">
        <v>-46.63</v>
      </c>
      <c r="C15" s="24">
        <v>0</v>
      </c>
      <c r="D15" s="24">
        <v>0</v>
      </c>
      <c r="E15" s="9">
        <v>-6.1619999999999999</v>
      </c>
      <c r="F15" s="9">
        <v>-52.792000000000002</v>
      </c>
      <c r="G15" s="82">
        <v>0.13214668668239299</v>
      </c>
      <c r="H15" s="82">
        <v>0.13214668668239299</v>
      </c>
    </row>
    <row r="16" spans="1:8" x14ac:dyDescent="0.2">
      <c r="A16" s="72" t="s">
        <v>97</v>
      </c>
      <c r="B16" s="9">
        <v>-773.26499999999999</v>
      </c>
      <c r="C16" s="24">
        <v>0</v>
      </c>
      <c r="D16" s="24">
        <v>0</v>
      </c>
      <c r="E16" s="9">
        <v>-26.556000000000001</v>
      </c>
      <c r="F16" s="9">
        <v>-799.82100000000003</v>
      </c>
      <c r="G16" s="82">
        <v>3.43426897635353E-2</v>
      </c>
      <c r="H16" s="82">
        <v>3.4342689763535099E-2</v>
      </c>
    </row>
    <row r="17" spans="1:8" x14ac:dyDescent="0.2">
      <c r="A17" s="72" t="s">
        <v>71</v>
      </c>
      <c r="B17" s="9">
        <v>151.232</v>
      </c>
      <c r="C17" s="24">
        <v>0</v>
      </c>
      <c r="D17" s="24">
        <v>0</v>
      </c>
      <c r="E17" s="9">
        <v>58.344000000000001</v>
      </c>
      <c r="F17" s="9">
        <v>209.57599999999999</v>
      </c>
      <c r="G17" s="82">
        <v>0.38579136690647498</v>
      </c>
      <c r="H17" s="82">
        <v>0.38579136690647498</v>
      </c>
    </row>
    <row r="18" spans="1:8" x14ac:dyDescent="0.2">
      <c r="A18" s="93" t="s">
        <v>11</v>
      </c>
      <c r="B18" s="34">
        <v>471.06900000000002</v>
      </c>
      <c r="C18" s="35">
        <v>0</v>
      </c>
      <c r="D18" s="35">
        <v>0</v>
      </c>
      <c r="E18" s="34">
        <v>362.70400000000001</v>
      </c>
      <c r="F18" s="34">
        <v>833.77300000000002</v>
      </c>
      <c r="G18" s="86">
        <v>0.76995939023794802</v>
      </c>
      <c r="H18" s="86">
        <v>0.76995939023794802</v>
      </c>
    </row>
    <row r="19" spans="1:8" x14ac:dyDescent="0.2">
      <c r="A19" s="92" t="s">
        <v>164</v>
      </c>
      <c r="B19" s="85">
        <v>0.18491618949445199</v>
      </c>
      <c r="C19" s="36"/>
      <c r="D19" s="36"/>
      <c r="E19" s="85"/>
      <c r="F19" s="85">
        <v>0.31739287833805302</v>
      </c>
      <c r="G19" s="87">
        <v>1320</v>
      </c>
      <c r="H19" s="87">
        <v>1320</v>
      </c>
    </row>
    <row r="20" spans="1:8" ht="12.75" customHeight="1" x14ac:dyDescent="0.2">
      <c r="A20" s="94" t="s">
        <v>6</v>
      </c>
      <c r="B20" s="15">
        <v>661.68200000000002</v>
      </c>
      <c r="C20" s="25">
        <v>0</v>
      </c>
      <c r="D20" s="25">
        <v>0</v>
      </c>
      <c r="E20" s="15">
        <v>375.31700000000001</v>
      </c>
      <c r="F20" s="15">
        <v>1036.999</v>
      </c>
      <c r="G20" s="89">
        <v>0.56721657835637096</v>
      </c>
      <c r="H20" s="89">
        <v>0.56721657835637096</v>
      </c>
    </row>
    <row r="21" spans="1:8" ht="13.5" thickBot="1" x14ac:dyDescent="0.25">
      <c r="A21" s="95" t="s">
        <v>152</v>
      </c>
      <c r="B21" s="88">
        <v>0.25974053503216699</v>
      </c>
      <c r="C21" s="88"/>
      <c r="D21" s="88"/>
      <c r="E21" s="88"/>
      <c r="F21" s="88">
        <v>0.39475504417111401</v>
      </c>
      <c r="G21" s="90">
        <v>1350</v>
      </c>
      <c r="H21" s="90">
        <v>1350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F36" sqref="F36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140</v>
      </c>
      <c r="B2" s="66"/>
      <c r="C2" s="67"/>
      <c r="D2" s="67" t="s">
        <v>154</v>
      </c>
      <c r="E2" s="67" t="s">
        <v>4</v>
      </c>
      <c r="F2" s="67"/>
      <c r="G2" s="67" t="s">
        <v>0</v>
      </c>
      <c r="H2" s="68" t="s">
        <v>1</v>
      </c>
    </row>
    <row r="3" spans="1:8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217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3091.002</v>
      </c>
      <c r="C4" s="9">
        <v>-51.749000000000002</v>
      </c>
      <c r="D4" s="24">
        <v>0</v>
      </c>
      <c r="E4" s="9">
        <v>311.61</v>
      </c>
      <c r="F4" s="9">
        <v>3350.8629999999998</v>
      </c>
      <c r="G4" s="82">
        <v>8.4070149420802695E-2</v>
      </c>
      <c r="H4" s="82">
        <v>0.1025284831503</v>
      </c>
    </row>
    <row r="5" spans="1:8" x14ac:dyDescent="0.2">
      <c r="A5" s="72"/>
      <c r="B5" s="9"/>
      <c r="C5" s="9"/>
      <c r="D5" s="9"/>
      <c r="E5" s="9"/>
      <c r="F5" s="9"/>
      <c r="G5" s="82"/>
      <c r="H5" s="82"/>
    </row>
    <row r="6" spans="1:8" x14ac:dyDescent="0.2">
      <c r="A6" s="72" t="s">
        <v>91</v>
      </c>
      <c r="B6" s="9">
        <v>1163.194</v>
      </c>
      <c r="C6" s="9">
        <v>-21.385999999999999</v>
      </c>
      <c r="D6" s="9">
        <v>241.42004</v>
      </c>
      <c r="E6" s="9">
        <v>188.84796</v>
      </c>
      <c r="F6" s="9">
        <v>1572.076</v>
      </c>
      <c r="G6" s="82">
        <v>0.35151659998246199</v>
      </c>
      <c r="H6" s="82">
        <v>0.16539379650519201</v>
      </c>
    </row>
    <row r="7" spans="1:8" x14ac:dyDescent="0.2">
      <c r="A7" s="91" t="s">
        <v>158</v>
      </c>
      <c r="B7" s="9">
        <v>376.31615896722201</v>
      </c>
      <c r="C7" s="9">
        <v>-0.62910691857683798</v>
      </c>
      <c r="D7" s="9">
        <v>72.047123382842003</v>
      </c>
      <c r="E7" s="9">
        <v>21.421382405404799</v>
      </c>
      <c r="F7" s="9">
        <v>469.155557836892</v>
      </c>
      <c r="G7" s="82">
        <v>0.24670585266511599</v>
      </c>
      <c r="H7" s="82">
        <v>5.7019219290610899E-2</v>
      </c>
    </row>
    <row r="8" spans="1:8" x14ac:dyDescent="0.2">
      <c r="A8" s="72" t="s">
        <v>10</v>
      </c>
      <c r="B8" s="9">
        <v>-515.21699999999998</v>
      </c>
      <c r="C8" s="9">
        <v>10.055</v>
      </c>
      <c r="D8" s="9">
        <v>-105.74495</v>
      </c>
      <c r="E8" s="9">
        <v>-107.80005</v>
      </c>
      <c r="F8" s="9">
        <v>-718.70699999999999</v>
      </c>
      <c r="G8" s="82">
        <v>0.39495979364035</v>
      </c>
      <c r="H8" s="82">
        <v>0.21339698948060201</v>
      </c>
    </row>
    <row r="9" spans="1:8" x14ac:dyDescent="0.2">
      <c r="A9" s="91" t="s">
        <v>159</v>
      </c>
      <c r="B9" s="9">
        <v>-166.682842651024</v>
      </c>
      <c r="C9" s="9">
        <v>0.47028976385058702</v>
      </c>
      <c r="D9" s="9">
        <v>-31.557527120625299</v>
      </c>
      <c r="E9" s="9">
        <v>-16.714069299409701</v>
      </c>
      <c r="F9" s="9">
        <v>-214.48414930720801</v>
      </c>
      <c r="G9" s="82">
        <v>0.28678000624373701</v>
      </c>
      <c r="H9" s="82">
        <v>0.100558405542062</v>
      </c>
    </row>
    <row r="10" spans="1:8" x14ac:dyDescent="0.2">
      <c r="A10" s="72" t="s">
        <v>160</v>
      </c>
      <c r="B10" s="9">
        <v>-441.12299999999999</v>
      </c>
      <c r="C10" s="9">
        <v>10.055</v>
      </c>
      <c r="D10" s="9">
        <v>-93.278940000000006</v>
      </c>
      <c r="E10" s="9">
        <v>-115.41806</v>
      </c>
      <c r="F10" s="9">
        <v>-639.76499999999999</v>
      </c>
      <c r="G10" s="82">
        <v>0.45030977754503798</v>
      </c>
      <c r="H10" s="82">
        <v>0.26774907903161399</v>
      </c>
    </row>
    <row r="11" spans="1:8" x14ac:dyDescent="0.2">
      <c r="A11" s="91" t="s">
        <v>161</v>
      </c>
      <c r="B11" s="9">
        <v>-142.71197495181201</v>
      </c>
      <c r="C11" s="9">
        <v>0.87843888225779698</v>
      </c>
      <c r="D11" s="9">
        <v>-27.8372884835936</v>
      </c>
      <c r="E11" s="9">
        <v>-21.254617638908599</v>
      </c>
      <c r="F11" s="9">
        <v>-190.92544219205601</v>
      </c>
      <c r="G11" s="82">
        <v>0.33783757289130301</v>
      </c>
      <c r="H11" s="82">
        <v>0.14985607937240999</v>
      </c>
    </row>
    <row r="12" spans="1:8" x14ac:dyDescent="0.2">
      <c r="A12" s="73" t="s">
        <v>5</v>
      </c>
      <c r="B12" s="15">
        <v>647.97699999999998</v>
      </c>
      <c r="C12" s="15">
        <v>-11.331</v>
      </c>
      <c r="D12" s="15">
        <v>135.67508000000001</v>
      </c>
      <c r="E12" s="15">
        <v>81.047920000000005</v>
      </c>
      <c r="F12" s="15">
        <v>853.36900000000003</v>
      </c>
      <c r="G12" s="83">
        <v>0.31697421359091499</v>
      </c>
      <c r="H12" s="83">
        <v>0.127304530304125</v>
      </c>
    </row>
    <row r="13" spans="1:8" x14ac:dyDescent="0.2">
      <c r="A13" s="92" t="s">
        <v>151</v>
      </c>
      <c r="B13" s="81">
        <v>0.55706700687933397</v>
      </c>
      <c r="C13" s="81"/>
      <c r="D13" s="81"/>
      <c r="E13" s="81"/>
      <c r="F13" s="81">
        <v>0.54282935430602597</v>
      </c>
      <c r="G13" s="84">
        <v>-140</v>
      </c>
      <c r="H13" s="84">
        <v>-190</v>
      </c>
    </row>
    <row r="14" spans="1:8" x14ac:dyDescent="0.2">
      <c r="A14" s="72" t="s">
        <v>162</v>
      </c>
      <c r="B14" s="9">
        <v>-280.27499999999998</v>
      </c>
      <c r="C14" s="9">
        <v>4.1459999999999999</v>
      </c>
      <c r="D14" s="9">
        <v>-58.185020000000002</v>
      </c>
      <c r="E14" s="9">
        <v>-16.547979999999999</v>
      </c>
      <c r="F14" s="9">
        <v>-350.86200000000002</v>
      </c>
      <c r="G14" s="82">
        <v>0.25184907679957202</v>
      </c>
      <c r="H14" s="82">
        <v>5.9928439243976603E-2</v>
      </c>
    </row>
    <row r="15" spans="1:8" x14ac:dyDescent="0.2">
      <c r="A15" s="72" t="s">
        <v>163</v>
      </c>
      <c r="B15" s="9">
        <v>-27.864000000000001</v>
      </c>
      <c r="C15" s="24">
        <v>0</v>
      </c>
      <c r="D15" s="9">
        <v>-6.78186</v>
      </c>
      <c r="E15" s="9">
        <v>-6.9421400000000002</v>
      </c>
      <c r="F15" s="9">
        <v>-41.588000000000001</v>
      </c>
      <c r="G15" s="82">
        <v>0.49253517082974502</v>
      </c>
      <c r="H15" s="82">
        <v>0.24914369796152699</v>
      </c>
    </row>
    <row r="16" spans="1:8" x14ac:dyDescent="0.2">
      <c r="A16" s="72" t="s">
        <v>97</v>
      </c>
      <c r="B16" s="9">
        <v>-308.13900000000001</v>
      </c>
      <c r="C16" s="9">
        <v>4.1459999999999999</v>
      </c>
      <c r="D16" s="9">
        <v>-64.966880000000003</v>
      </c>
      <c r="E16" s="9">
        <v>-23.490120000000001</v>
      </c>
      <c r="F16" s="9">
        <v>-392.45</v>
      </c>
      <c r="G16" s="82">
        <v>0.273613531555564</v>
      </c>
      <c r="H16" s="82">
        <v>7.7271910866368601E-2</v>
      </c>
    </row>
    <row r="17" spans="1:8" x14ac:dyDescent="0.2">
      <c r="A17" s="72" t="s">
        <v>71</v>
      </c>
      <c r="B17" s="9">
        <v>31.847000000000001</v>
      </c>
      <c r="C17" s="24">
        <v>0</v>
      </c>
      <c r="D17" s="9">
        <v>0.64908999999999994</v>
      </c>
      <c r="E17" s="9">
        <v>-29.230090000000001</v>
      </c>
      <c r="F17" s="9">
        <v>3.266</v>
      </c>
      <c r="G17" s="82">
        <v>-0.89744716927811097</v>
      </c>
      <c r="H17" s="82">
        <v>-0.91782868088045999</v>
      </c>
    </row>
    <row r="18" spans="1:8" x14ac:dyDescent="0.2">
      <c r="A18" s="93" t="s">
        <v>11</v>
      </c>
      <c r="B18" s="34">
        <v>371.685</v>
      </c>
      <c r="C18" s="34">
        <v>-7.1849999999999996</v>
      </c>
      <c r="D18" s="34">
        <v>71.357290000000006</v>
      </c>
      <c r="E18" s="34">
        <v>28.32771</v>
      </c>
      <c r="F18" s="34">
        <v>464.185</v>
      </c>
      <c r="G18" s="86">
        <v>0.248866647833515</v>
      </c>
      <c r="H18" s="86">
        <v>7.7716625514403295E-2</v>
      </c>
    </row>
    <row r="19" spans="1:8" x14ac:dyDescent="0.2">
      <c r="A19" s="92" t="s">
        <v>164</v>
      </c>
      <c r="B19" s="85">
        <v>0.31953827134596602</v>
      </c>
      <c r="C19" s="85"/>
      <c r="D19" s="85"/>
      <c r="E19" s="85"/>
      <c r="F19" s="85">
        <v>0.29526880379829001</v>
      </c>
      <c r="G19" s="87">
        <v>-250</v>
      </c>
      <c r="H19" s="87">
        <v>-240</v>
      </c>
    </row>
    <row r="20" spans="1:8" x14ac:dyDescent="0.2">
      <c r="A20" s="94" t="s">
        <v>6</v>
      </c>
      <c r="B20" s="15">
        <v>474.15899999999999</v>
      </c>
      <c r="C20" s="15">
        <v>-7.1849999999999996</v>
      </c>
      <c r="D20" s="15">
        <v>90.605159999999998</v>
      </c>
      <c r="E20" s="15">
        <v>27.135840000000002</v>
      </c>
      <c r="F20" s="15">
        <v>584.71500000000003</v>
      </c>
      <c r="G20" s="89">
        <v>0.23316229366098701</v>
      </c>
      <c r="H20" s="89">
        <v>5.81099590127074E-2</v>
      </c>
    </row>
    <row r="21" spans="1:8" ht="13.5" thickBot="1" x14ac:dyDescent="0.25">
      <c r="A21" s="95" t="s">
        <v>152</v>
      </c>
      <c r="B21" s="88">
        <v>0.40763535575321103</v>
      </c>
      <c r="C21" s="88"/>
      <c r="D21" s="88"/>
      <c r="E21" s="88"/>
      <c r="F21" s="88">
        <v>0.37193812512881103</v>
      </c>
      <c r="G21" s="90">
        <v>-360</v>
      </c>
      <c r="H21" s="90">
        <v>-380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F36" sqref="F36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140</v>
      </c>
      <c r="B2" s="99"/>
      <c r="C2" s="100"/>
      <c r="D2" s="100" t="s">
        <v>154</v>
      </c>
      <c r="E2" s="100" t="s">
        <v>4</v>
      </c>
      <c r="F2" s="100"/>
      <c r="G2" s="100" t="s">
        <v>0</v>
      </c>
      <c r="H2" s="101" t="s">
        <v>1</v>
      </c>
    </row>
    <row r="3" spans="1:8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210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8847.8739999999998</v>
      </c>
      <c r="C4" s="9">
        <v>-69.989000000000004</v>
      </c>
      <c r="D4" s="24">
        <v>0</v>
      </c>
      <c r="E4" s="9">
        <v>747.86300000000006</v>
      </c>
      <c r="F4" s="9">
        <v>9525.7479999999996</v>
      </c>
      <c r="G4" s="82">
        <v>7.6614336958234205E-2</v>
      </c>
      <c r="H4" s="82">
        <v>8.5198541562118896E-2</v>
      </c>
    </row>
    <row r="5" spans="1:8" x14ac:dyDescent="0.2">
      <c r="A5" s="72"/>
      <c r="B5" s="9"/>
      <c r="C5" s="9"/>
      <c r="D5" s="9"/>
      <c r="E5" s="9"/>
      <c r="F5" s="9"/>
      <c r="G5" s="82"/>
      <c r="H5" s="82"/>
    </row>
    <row r="6" spans="1:8" x14ac:dyDescent="0.2">
      <c r="A6" s="72" t="s">
        <v>91</v>
      </c>
      <c r="B6" s="9">
        <v>3349.373</v>
      </c>
      <c r="C6" s="9">
        <v>-28.875</v>
      </c>
      <c r="D6" s="9">
        <v>316.94706000000002</v>
      </c>
      <c r="E6" s="9">
        <v>461.88193999999999</v>
      </c>
      <c r="F6" s="9">
        <v>4099.3270000000002</v>
      </c>
      <c r="G6" s="82">
        <v>0.22390877337340501</v>
      </c>
      <c r="H6" s="82">
        <v>0.13910020123487499</v>
      </c>
    </row>
    <row r="7" spans="1:8" x14ac:dyDescent="0.2">
      <c r="A7" s="91" t="s">
        <v>158</v>
      </c>
      <c r="B7" s="9">
        <v>378.55116381630199</v>
      </c>
      <c r="C7" s="9">
        <v>-0.27120229937634099</v>
      </c>
      <c r="D7" s="9">
        <v>33.272668980955601</v>
      </c>
      <c r="E7" s="9">
        <v>18.789112743699299</v>
      </c>
      <c r="F7" s="9">
        <v>430.34174324158101</v>
      </c>
      <c r="G7" s="82">
        <v>0.13681262765952201</v>
      </c>
      <c r="H7" s="82">
        <v>4.9669860037930003E-2</v>
      </c>
    </row>
    <row r="8" spans="1:8" x14ac:dyDescent="0.2">
      <c r="A8" s="72" t="s">
        <v>10</v>
      </c>
      <c r="B8" s="9">
        <v>-1468.5429999999999</v>
      </c>
      <c r="C8" s="9">
        <v>14.161</v>
      </c>
      <c r="D8" s="9">
        <v>-139.31853000000001</v>
      </c>
      <c r="E8" s="9">
        <v>-185.35247000000001</v>
      </c>
      <c r="F8" s="9">
        <v>-1779.0530000000001</v>
      </c>
      <c r="G8" s="82">
        <v>0.21144086349531499</v>
      </c>
      <c r="H8" s="82">
        <v>0.12744414466075599</v>
      </c>
    </row>
    <row r="9" spans="1:8" x14ac:dyDescent="0.2">
      <c r="A9" s="91" t="s">
        <v>159</v>
      </c>
      <c r="B9" s="9">
        <v>-165.97693411999299</v>
      </c>
      <c r="C9" s="9">
        <v>0.28986941135320898</v>
      </c>
      <c r="D9" s="9">
        <v>-14.6254687820841</v>
      </c>
      <c r="E9" s="9">
        <v>-6.4500178595741602</v>
      </c>
      <c r="F9" s="9">
        <v>-186.762551350298</v>
      </c>
      <c r="G9" s="82">
        <v>0.12523196274536599</v>
      </c>
      <c r="H9" s="82">
        <v>3.8928916212720002E-2</v>
      </c>
    </row>
    <row r="10" spans="1:8" x14ac:dyDescent="0.2">
      <c r="A10" s="72" t="s">
        <v>160</v>
      </c>
      <c r="B10" s="9">
        <v>-1274.1880000000001</v>
      </c>
      <c r="C10" s="9">
        <v>14.161</v>
      </c>
      <c r="D10" s="9">
        <v>-123.73629</v>
      </c>
      <c r="E10" s="9">
        <v>-186.31071</v>
      </c>
      <c r="F10" s="9">
        <v>-1570.0740000000001</v>
      </c>
      <c r="G10" s="82">
        <v>0.23221534027945701</v>
      </c>
      <c r="H10" s="82">
        <v>0.147862474375549</v>
      </c>
    </row>
    <row r="11" spans="1:8" x14ac:dyDescent="0.2">
      <c r="A11" s="91" t="s">
        <v>161</v>
      </c>
      <c r="B11" s="9">
        <v>-144.010640296189</v>
      </c>
      <c r="C11" s="9">
        <v>0.46501398643411601</v>
      </c>
      <c r="D11" s="9">
        <v>-12.9896665332738</v>
      </c>
      <c r="E11" s="9">
        <v>-8.2889288348913208</v>
      </c>
      <c r="F11" s="9">
        <v>-164.82422167792001</v>
      </c>
      <c r="G11" s="82">
        <v>0.144528080278814</v>
      </c>
      <c r="H11" s="82">
        <v>5.7744210311255303E-2</v>
      </c>
    </row>
    <row r="12" spans="1:8" x14ac:dyDescent="0.2">
      <c r="A12" s="73" t="s">
        <v>5</v>
      </c>
      <c r="B12" s="15">
        <v>1880.83</v>
      </c>
      <c r="C12" s="15">
        <v>-14.714</v>
      </c>
      <c r="D12" s="15">
        <v>177.62852000000001</v>
      </c>
      <c r="E12" s="15">
        <v>276.52947999999998</v>
      </c>
      <c r="F12" s="15">
        <v>2320.2739999999999</v>
      </c>
      <c r="G12" s="83">
        <v>0.233643657321502</v>
      </c>
      <c r="H12" s="83">
        <v>0.148184507286792</v>
      </c>
    </row>
    <row r="13" spans="1:8" x14ac:dyDescent="0.2">
      <c r="A13" s="92" t="s">
        <v>151</v>
      </c>
      <c r="B13" s="81">
        <v>0.56154689250794099</v>
      </c>
      <c r="C13" s="81"/>
      <c r="D13" s="81"/>
      <c r="E13" s="81"/>
      <c r="F13" s="81">
        <v>0.56601339683318697</v>
      </c>
      <c r="G13" s="84">
        <v>40</v>
      </c>
      <c r="H13" s="84">
        <v>40</v>
      </c>
    </row>
    <row r="14" spans="1:8" x14ac:dyDescent="0.2">
      <c r="A14" s="72" t="s">
        <v>162</v>
      </c>
      <c r="B14" s="9">
        <v>-826.25900000000001</v>
      </c>
      <c r="C14" s="9">
        <v>5.1070000000000002</v>
      </c>
      <c r="D14" s="9">
        <v>-78.282780000000002</v>
      </c>
      <c r="E14" s="9">
        <v>-70.696219999999997</v>
      </c>
      <c r="F14" s="9">
        <v>-970.13099999999997</v>
      </c>
      <c r="G14" s="82">
        <v>0.174124578370705</v>
      </c>
      <c r="H14" s="82">
        <v>8.6093950937219901E-2</v>
      </c>
    </row>
    <row r="15" spans="1:8" x14ac:dyDescent="0.2">
      <c r="A15" s="72" t="s">
        <v>163</v>
      </c>
      <c r="B15" s="9">
        <v>-97.826999999999998</v>
      </c>
      <c r="C15" s="24">
        <v>0</v>
      </c>
      <c r="D15" s="9">
        <v>-8.7969200000000001</v>
      </c>
      <c r="E15" s="9">
        <v>-6.3040799999999999</v>
      </c>
      <c r="F15" s="9">
        <v>-112.928</v>
      </c>
      <c r="G15" s="82">
        <v>0.15436433704396499</v>
      </c>
      <c r="H15" s="82">
        <v>6.4441105216351297E-2</v>
      </c>
    </row>
    <row r="16" spans="1:8" x14ac:dyDescent="0.2">
      <c r="A16" s="72" t="s">
        <v>97</v>
      </c>
      <c r="B16" s="9">
        <v>-924.08600000000001</v>
      </c>
      <c r="C16" s="9">
        <v>5.1070000000000002</v>
      </c>
      <c r="D16" s="9">
        <v>-87.079700000000003</v>
      </c>
      <c r="E16" s="9">
        <v>-77.000299999999996</v>
      </c>
      <c r="F16" s="9">
        <v>-1083.059</v>
      </c>
      <c r="G16" s="82">
        <v>0.17203268959815499</v>
      </c>
      <c r="H16" s="82">
        <v>8.3788965797912701E-2</v>
      </c>
    </row>
    <row r="17" spans="1:8" x14ac:dyDescent="0.2">
      <c r="A17" s="72" t="s">
        <v>71</v>
      </c>
      <c r="B17" s="9">
        <v>33.18</v>
      </c>
      <c r="C17" s="24">
        <v>0</v>
      </c>
      <c r="D17" s="9">
        <v>0.91818999999999995</v>
      </c>
      <c r="E17" s="9">
        <v>-15.482189999999999</v>
      </c>
      <c r="F17" s="9">
        <v>18.616</v>
      </c>
      <c r="G17" s="82">
        <v>-0.43893911995177798</v>
      </c>
      <c r="H17" s="82">
        <v>-0.46661211573236899</v>
      </c>
    </row>
    <row r="18" spans="1:8" x14ac:dyDescent="0.2">
      <c r="A18" s="93" t="s">
        <v>11</v>
      </c>
      <c r="B18" s="34">
        <v>989.92399999999998</v>
      </c>
      <c r="C18" s="34">
        <v>-9.6069999999999993</v>
      </c>
      <c r="D18" s="34">
        <v>91.467010000000002</v>
      </c>
      <c r="E18" s="34">
        <v>184.04698999999999</v>
      </c>
      <c r="F18" s="34">
        <v>1255.8309999999999</v>
      </c>
      <c r="G18" s="86">
        <v>0.26861355013112098</v>
      </c>
      <c r="H18" s="86">
        <v>0.18774232212641401</v>
      </c>
    </row>
    <row r="19" spans="1:8" x14ac:dyDescent="0.2">
      <c r="A19" s="92" t="s">
        <v>164</v>
      </c>
      <c r="B19" s="85">
        <v>0.295555018805012</v>
      </c>
      <c r="C19" s="85"/>
      <c r="D19" s="85"/>
      <c r="E19" s="85"/>
      <c r="F19" s="85">
        <v>0.30635053022117997</v>
      </c>
      <c r="G19" s="87">
        <v>100</v>
      </c>
      <c r="H19" s="87">
        <v>130</v>
      </c>
    </row>
    <row r="20" spans="1:8" x14ac:dyDescent="0.2">
      <c r="A20" s="94" t="s">
        <v>6</v>
      </c>
      <c r="B20" s="15">
        <v>1282.989</v>
      </c>
      <c r="C20" s="15">
        <v>-9.6069999999999993</v>
      </c>
      <c r="D20" s="15">
        <v>115.84617</v>
      </c>
      <c r="E20" s="15">
        <v>188.50982999999999</v>
      </c>
      <c r="F20" s="15">
        <v>1577.7380000000001</v>
      </c>
      <c r="G20" s="89">
        <v>0.22973618635857301</v>
      </c>
      <c r="H20" s="89">
        <v>0.14803871108591099</v>
      </c>
    </row>
    <row r="21" spans="1:8" ht="13.5" thickBot="1" x14ac:dyDescent="0.25">
      <c r="A21" s="95" t="s">
        <v>152</v>
      </c>
      <c r="B21" s="88">
        <v>0.38305348493583702</v>
      </c>
      <c r="C21" s="88"/>
      <c r="D21" s="88"/>
      <c r="E21" s="88"/>
      <c r="F21" s="88">
        <v>0.38487732254587098</v>
      </c>
      <c r="G21" s="90">
        <v>20</v>
      </c>
      <c r="H21" s="90">
        <v>40</v>
      </c>
    </row>
    <row r="22" spans="1:8" ht="13.5" thickTop="1" x14ac:dyDescent="0.2"/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K32" sqref="K32"/>
    </sheetView>
  </sheetViews>
  <sheetFormatPr defaultRowHeight="12.75" x14ac:dyDescent="0.2"/>
  <cols>
    <col min="1" max="1" width="34" bestFit="1" customWidth="1"/>
    <col min="2" max="5" width="10" customWidth="1"/>
    <col min="6" max="6" width="13.85546875" bestFit="1" customWidth="1"/>
    <col min="7" max="8" width="10" customWidth="1"/>
  </cols>
  <sheetData>
    <row r="2" spans="1:9" ht="12.75" customHeight="1" x14ac:dyDescent="0.2">
      <c r="A2" s="3" t="s">
        <v>126</v>
      </c>
      <c r="B2" s="99"/>
      <c r="C2" s="100"/>
      <c r="D2" s="100" t="s">
        <v>154</v>
      </c>
      <c r="E2" s="100" t="s">
        <v>4</v>
      </c>
      <c r="F2" s="100" t="s">
        <v>218</v>
      </c>
      <c r="G2" s="100"/>
      <c r="H2" s="100" t="s">
        <v>0</v>
      </c>
      <c r="I2" s="101" t="s">
        <v>1</v>
      </c>
    </row>
    <row r="3" spans="1:9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219</v>
      </c>
      <c r="G3" s="6" t="s">
        <v>217</v>
      </c>
      <c r="H3" s="6" t="s">
        <v>3</v>
      </c>
      <c r="I3" s="7" t="s">
        <v>4</v>
      </c>
    </row>
    <row r="4" spans="1:9" x14ac:dyDescent="0.2">
      <c r="A4" s="72" t="s">
        <v>9</v>
      </c>
      <c r="B4" s="9">
        <v>7810.7259999999997</v>
      </c>
      <c r="C4" s="9">
        <v>14.446</v>
      </c>
      <c r="D4" s="24">
        <v>0</v>
      </c>
      <c r="E4" s="9">
        <v>-381.15</v>
      </c>
      <c r="F4" s="24">
        <v>0</v>
      </c>
      <c r="G4" s="9">
        <v>7444.0220000000008</v>
      </c>
      <c r="H4" s="82">
        <v>-4.6948772751726153E-2</v>
      </c>
      <c r="I4" s="82">
        <v>-5.0046691863115597E-2</v>
      </c>
    </row>
    <row r="5" spans="1:9" x14ac:dyDescent="0.2">
      <c r="A5" s="72"/>
      <c r="B5" s="9"/>
      <c r="C5" s="9"/>
      <c r="D5" s="9"/>
      <c r="E5" s="9"/>
      <c r="F5" s="9"/>
      <c r="G5" s="9"/>
      <c r="H5" s="82"/>
      <c r="I5" s="82"/>
    </row>
    <row r="6" spans="1:9" x14ac:dyDescent="0.2">
      <c r="A6" s="72" t="s">
        <v>91</v>
      </c>
      <c r="B6" s="9">
        <v>2434.8049999999998</v>
      </c>
      <c r="C6" s="9">
        <v>33.994</v>
      </c>
      <c r="D6" s="9">
        <v>-266.93115</v>
      </c>
      <c r="E6" s="9">
        <v>330.77614999999997</v>
      </c>
      <c r="F6" s="9">
        <v>-1242.5030000000002</v>
      </c>
      <c r="G6" s="9">
        <v>1290.1409999999996</v>
      </c>
      <c r="H6" s="82">
        <v>-0.4701255336669673</v>
      </c>
      <c r="I6" s="82">
        <v>0.139200026091366</v>
      </c>
    </row>
    <row r="7" spans="1:9" x14ac:dyDescent="0.2">
      <c r="A7" s="91" t="s">
        <v>158</v>
      </c>
      <c r="B7" s="9">
        <v>311.72582420635399</v>
      </c>
      <c r="C7" s="9">
        <v>3.6916833081231202</v>
      </c>
      <c r="D7" s="9">
        <v>-35.858457968017802</v>
      </c>
      <c r="E7" s="9">
        <v>60.589140110729403</v>
      </c>
      <c r="F7" s="9">
        <v>-166.91285974168318</v>
      </c>
      <c r="G7" s="9">
        <v>173.31235721764381</v>
      </c>
      <c r="H7" s="82">
        <v>-0.44402310055994665</v>
      </c>
      <c r="I7" s="82">
        <v>0.194187140365078</v>
      </c>
    </row>
    <row r="8" spans="1:9" x14ac:dyDescent="0.2">
      <c r="A8" s="72" t="s">
        <v>10</v>
      </c>
      <c r="B8" s="9">
        <v>-959.68499999999995</v>
      </c>
      <c r="C8" s="9">
        <v>-7.8019999999999996</v>
      </c>
      <c r="D8" s="9">
        <v>82.142150000000001</v>
      </c>
      <c r="E8" s="9">
        <v>-138.85814999999999</v>
      </c>
      <c r="F8" s="9">
        <v>336.70599999999968</v>
      </c>
      <c r="G8" s="9">
        <v>-687.4970000000003</v>
      </c>
      <c r="H8" s="82">
        <v>-0.28362223021095423</v>
      </c>
      <c r="I8" s="82">
        <v>0.14647947719864601</v>
      </c>
    </row>
    <row r="9" spans="1:9" x14ac:dyDescent="0.2">
      <c r="A9" s="91" t="s">
        <v>159</v>
      </c>
      <c r="B9" s="9">
        <v>-122.86757978707701</v>
      </c>
      <c r="C9" s="9">
        <v>-0.83238197763658694</v>
      </c>
      <c r="D9" s="9">
        <v>11.034646324258601</v>
      </c>
      <c r="E9" s="9">
        <v>-24.984167832982799</v>
      </c>
      <c r="F9" s="9">
        <v>45.231730911058548</v>
      </c>
      <c r="G9" s="9">
        <v>-92.355584118370444</v>
      </c>
      <c r="H9" s="82">
        <v>-0.24833235684777244</v>
      </c>
      <c r="I9" s="82">
        <v>0.200720090286823</v>
      </c>
    </row>
    <row r="10" spans="1:9" x14ac:dyDescent="0.2">
      <c r="A10" s="72" t="s">
        <v>160</v>
      </c>
      <c r="B10" s="9">
        <v>-840.78300000000002</v>
      </c>
      <c r="C10" s="9">
        <v>-7.8019999999999996</v>
      </c>
      <c r="D10" s="9">
        <v>58.38879</v>
      </c>
      <c r="E10" s="9">
        <v>-62.789790000000004</v>
      </c>
      <c r="F10" s="9">
        <v>396.42700000000002</v>
      </c>
      <c r="G10" s="9">
        <v>-456.55899999999997</v>
      </c>
      <c r="H10" s="82">
        <v>-0.45698354985769218</v>
      </c>
      <c r="I10" s="82">
        <v>7.5735392030569296E-2</v>
      </c>
    </row>
    <row r="11" spans="1:9" x14ac:dyDescent="0.2">
      <c r="A11" s="91" t="s">
        <v>161</v>
      </c>
      <c r="B11" s="9">
        <v>-107.644667089845</v>
      </c>
      <c r="C11" s="9">
        <v>-0.84017812593459995</v>
      </c>
      <c r="D11" s="9">
        <v>7.8437154000888203</v>
      </c>
      <c r="E11" s="9">
        <v>-13.9874429783405</v>
      </c>
      <c r="F11" s="9">
        <v>53.254410048761159</v>
      </c>
      <c r="G11" s="9">
        <v>-61.332301274767843</v>
      </c>
      <c r="H11" s="82">
        <v>-0.43023372236752622</v>
      </c>
      <c r="I11" s="82">
        <v>0.12848982125643199</v>
      </c>
    </row>
    <row r="12" spans="1:9" x14ac:dyDescent="0.2">
      <c r="A12" s="73" t="s">
        <v>5</v>
      </c>
      <c r="B12" s="15">
        <v>1475.12</v>
      </c>
      <c r="C12" s="15">
        <v>26.192</v>
      </c>
      <c r="D12" s="15">
        <v>-184.78899999999999</v>
      </c>
      <c r="E12" s="15">
        <v>191.91800000000001</v>
      </c>
      <c r="F12" s="15">
        <v>-905.79700000000025</v>
      </c>
      <c r="G12" s="15">
        <v>602.64399999999978</v>
      </c>
      <c r="H12" s="83">
        <v>-0.59146103367861613</v>
      </c>
      <c r="I12" s="83">
        <v>0.13436860032416301</v>
      </c>
    </row>
    <row r="13" spans="1:9" x14ac:dyDescent="0.2">
      <c r="A13" s="92" t="s">
        <v>151</v>
      </c>
      <c r="B13" s="81">
        <v>0.60584728551157097</v>
      </c>
      <c r="C13" s="81"/>
      <c r="D13" s="81"/>
      <c r="E13" s="81"/>
      <c r="F13" s="81"/>
      <c r="G13" s="81">
        <v>0.46711483473511806</v>
      </c>
      <c r="H13" s="84">
        <v>-1390</v>
      </c>
      <c r="I13" s="84">
        <v>-20</v>
      </c>
    </row>
    <row r="14" spans="1:9" x14ac:dyDescent="0.2">
      <c r="A14" s="72" t="s">
        <v>162</v>
      </c>
      <c r="B14" s="9">
        <v>-498.63400000000001</v>
      </c>
      <c r="C14" s="9">
        <v>-9.98</v>
      </c>
      <c r="D14" s="9">
        <v>71.679199999999994</v>
      </c>
      <c r="E14" s="9">
        <v>-114.4722</v>
      </c>
      <c r="F14" s="9">
        <v>302.75700000000018</v>
      </c>
      <c r="G14" s="9">
        <v>-248.64999999999986</v>
      </c>
      <c r="H14" s="82">
        <v>-0.50133765447201784</v>
      </c>
      <c r="I14" s="82">
        <v>0.23360958338010099</v>
      </c>
    </row>
    <row r="15" spans="1:9" x14ac:dyDescent="0.2">
      <c r="A15" s="72" t="s">
        <v>163</v>
      </c>
      <c r="B15" s="9">
        <v>-52.921999999999997</v>
      </c>
      <c r="C15" s="24">
        <v>0</v>
      </c>
      <c r="D15" s="9">
        <v>10.689019999999999</v>
      </c>
      <c r="E15" s="9">
        <v>-15.90902</v>
      </c>
      <c r="F15" s="9">
        <v>-54.241000000000007</v>
      </c>
      <c r="G15" s="9">
        <v>-112.38300000000001</v>
      </c>
      <c r="H15" s="82">
        <v>1.1235592003325654</v>
      </c>
      <c r="I15" s="82">
        <v>0.30061259967499299</v>
      </c>
    </row>
    <row r="16" spans="1:9" x14ac:dyDescent="0.2">
      <c r="A16" s="72" t="s">
        <v>97</v>
      </c>
      <c r="B16" s="9">
        <v>-551.55600000000004</v>
      </c>
      <c r="C16" s="9">
        <v>-9.98</v>
      </c>
      <c r="D16" s="9">
        <v>82.368219999999994</v>
      </c>
      <c r="E16" s="9">
        <v>-130.38122000000001</v>
      </c>
      <c r="F16" s="9">
        <v>248.51599999999985</v>
      </c>
      <c r="G16" s="9">
        <v>-361.03300000000013</v>
      </c>
      <c r="H16" s="82">
        <v>-0.34542820674600561</v>
      </c>
      <c r="I16" s="82">
        <v>0.24014060563196099</v>
      </c>
    </row>
    <row r="17" spans="1:9" x14ac:dyDescent="0.2">
      <c r="A17" s="72" t="s">
        <v>71</v>
      </c>
      <c r="B17" s="9">
        <v>6.3920000000000003</v>
      </c>
      <c r="C17" s="9">
        <v>7.8419999999999996</v>
      </c>
      <c r="D17" s="9">
        <v>2.7951600000000001</v>
      </c>
      <c r="E17" s="9">
        <v>1.02884</v>
      </c>
      <c r="F17" s="9">
        <v>-30.480000000000004</v>
      </c>
      <c r="G17" s="9">
        <v>-12.422000000000004</v>
      </c>
      <c r="H17" s="82" t="s">
        <v>8</v>
      </c>
      <c r="I17" s="82">
        <v>0.16095744680851101</v>
      </c>
    </row>
    <row r="18" spans="1:9" x14ac:dyDescent="0.2">
      <c r="A18" s="93" t="s">
        <v>11</v>
      </c>
      <c r="B18" s="34">
        <v>929.95600000000002</v>
      </c>
      <c r="C18" s="34">
        <v>24.053999999999998</v>
      </c>
      <c r="D18" s="34">
        <v>-99.625619999999998</v>
      </c>
      <c r="E18" s="34">
        <v>62.565620000000003</v>
      </c>
      <c r="F18" s="34">
        <v>-687.76099999999997</v>
      </c>
      <c r="G18" s="34">
        <v>229.18900000000008</v>
      </c>
      <c r="H18" s="86">
        <v>-0.75354855498539708</v>
      </c>
      <c r="I18" s="86">
        <v>7.0160493411830699E-2</v>
      </c>
    </row>
    <row r="19" spans="1:9" x14ac:dyDescent="0.2">
      <c r="A19" s="92" t="s">
        <v>164</v>
      </c>
      <c r="B19" s="85">
        <v>0.38194270177693901</v>
      </c>
      <c r="C19" s="85"/>
      <c r="D19" s="85"/>
      <c r="E19" s="85"/>
      <c r="F19" s="85"/>
      <c r="G19" s="85">
        <v>0.177646474300096</v>
      </c>
      <c r="H19" s="84">
        <v>-2040</v>
      </c>
      <c r="I19" s="87">
        <v>-220</v>
      </c>
    </row>
    <row r="20" spans="1:9" x14ac:dyDescent="0.2">
      <c r="A20" s="94" t="s">
        <v>6</v>
      </c>
      <c r="B20" s="15">
        <v>1101.78</v>
      </c>
      <c r="C20" s="15">
        <v>24.053999999999998</v>
      </c>
      <c r="D20" s="15">
        <v>-134.06800000000001</v>
      </c>
      <c r="E20" s="15">
        <v>154.54300000000001</v>
      </c>
      <c r="F20" s="15">
        <v>-573.79900000000021</v>
      </c>
      <c r="G20" s="15">
        <v>572.50999999999976</v>
      </c>
      <c r="H20" s="89">
        <v>-0.48037720779102921</v>
      </c>
      <c r="I20" s="89">
        <v>0.14530535722009</v>
      </c>
    </row>
    <row r="21" spans="1:9" ht="13.5" thickBot="1" x14ac:dyDescent="0.25">
      <c r="A21" s="95" t="s">
        <v>152</v>
      </c>
      <c r="B21" s="88">
        <v>0.45251262421425897</v>
      </c>
      <c r="C21" s="88"/>
      <c r="D21" s="88"/>
      <c r="E21" s="88"/>
      <c r="F21" s="88"/>
      <c r="G21" s="88">
        <v>0.44375769780202312</v>
      </c>
      <c r="H21" s="90">
        <v>-90</v>
      </c>
      <c r="I21" s="90">
        <v>20</v>
      </c>
    </row>
    <row r="22" spans="1:9" ht="13.5" thickTop="1" x14ac:dyDescent="0.2"/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22"/>
  <sheetViews>
    <sheetView showGridLines="0" workbookViewId="0">
      <selection activeCell="K32" sqref="K32"/>
    </sheetView>
  </sheetViews>
  <sheetFormatPr defaultRowHeight="12.75" x14ac:dyDescent="0.2"/>
  <cols>
    <col min="1" max="1" width="34" bestFit="1" customWidth="1"/>
    <col min="2" max="5" width="10" customWidth="1"/>
    <col min="6" max="6" width="13.85546875" bestFit="1" customWidth="1"/>
    <col min="7" max="8" width="10" customWidth="1"/>
  </cols>
  <sheetData>
    <row r="2" spans="1:9" ht="12.75" customHeight="1" x14ac:dyDescent="0.2">
      <c r="A2" s="3" t="s">
        <v>126</v>
      </c>
      <c r="B2" s="99"/>
      <c r="C2" s="100"/>
      <c r="D2" s="100" t="s">
        <v>154</v>
      </c>
      <c r="E2" s="100" t="s">
        <v>4</v>
      </c>
      <c r="F2" s="100" t="s">
        <v>218</v>
      </c>
      <c r="G2" s="100"/>
      <c r="H2" s="100" t="s">
        <v>0</v>
      </c>
      <c r="I2" s="101" t="s">
        <v>1</v>
      </c>
    </row>
    <row r="3" spans="1:9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219</v>
      </c>
      <c r="G3" s="6" t="s">
        <v>210</v>
      </c>
      <c r="H3" s="6" t="s">
        <v>3</v>
      </c>
      <c r="I3" s="7" t="s">
        <v>4</v>
      </c>
    </row>
    <row r="4" spans="1:9" x14ac:dyDescent="0.2">
      <c r="A4" s="72" t="s">
        <v>9</v>
      </c>
      <c r="B4" s="9">
        <v>23630.108</v>
      </c>
      <c r="C4" s="9">
        <v>12.467000000000001</v>
      </c>
      <c r="D4" s="24">
        <v>0</v>
      </c>
      <c r="E4" s="9">
        <v>462.77</v>
      </c>
      <c r="F4" s="24">
        <v>0</v>
      </c>
      <c r="G4" s="9">
        <v>24105.345000000001</v>
      </c>
      <c r="H4" s="82">
        <v>2.0111503510690687E-2</v>
      </c>
      <c r="I4" s="82">
        <v>1.9838615178321799E-2</v>
      </c>
    </row>
    <row r="5" spans="1:9" x14ac:dyDescent="0.2">
      <c r="A5" s="72"/>
      <c r="B5" s="9"/>
      <c r="C5" s="9"/>
      <c r="D5" s="9"/>
      <c r="E5" s="9"/>
      <c r="F5" s="9"/>
      <c r="G5" s="9"/>
      <c r="H5" s="82"/>
      <c r="I5" s="82"/>
    </row>
    <row r="6" spans="1:9" x14ac:dyDescent="0.2">
      <c r="A6" s="72" t="s">
        <v>91</v>
      </c>
      <c r="B6" s="9">
        <v>7284.8410000000003</v>
      </c>
      <c r="C6" s="9">
        <v>35.912999999999997</v>
      </c>
      <c r="D6" s="9">
        <v>-843.97297000000003</v>
      </c>
      <c r="E6" s="9">
        <v>1535.8999699999999</v>
      </c>
      <c r="F6" s="9">
        <v>-1242.5029999999997</v>
      </c>
      <c r="G6" s="9">
        <v>6770.1779999999999</v>
      </c>
      <c r="H6" s="82">
        <v>-7.0648487729519482E-2</v>
      </c>
      <c r="I6" s="82">
        <v>0.21345750577839001</v>
      </c>
    </row>
    <row r="7" spans="1:9" x14ac:dyDescent="0.2">
      <c r="A7" s="91" t="s">
        <v>158</v>
      </c>
      <c r="B7" s="9">
        <v>308.28640309219099</v>
      </c>
      <c r="C7" s="9">
        <v>1.3437160460058</v>
      </c>
      <c r="D7" s="9">
        <v>-35.011860232657902</v>
      </c>
      <c r="E7" s="9">
        <v>57.771691475998402</v>
      </c>
      <c r="F7" s="9">
        <v>-51.544709275059006</v>
      </c>
      <c r="G7" s="9">
        <v>280.857959095794</v>
      </c>
      <c r="H7" s="82">
        <v>-8.8970657548574028E-2</v>
      </c>
      <c r="I7" s="82">
        <v>0.187291223077513</v>
      </c>
    </row>
    <row r="8" spans="1:9" x14ac:dyDescent="0.2">
      <c r="A8" s="72" t="s">
        <v>10</v>
      </c>
      <c r="B8" s="9">
        <v>-2880.8159999999998</v>
      </c>
      <c r="C8" s="9">
        <v>-22.896999999999998</v>
      </c>
      <c r="D8" s="9">
        <v>243.19609</v>
      </c>
      <c r="E8" s="9">
        <v>-477.50209000000001</v>
      </c>
      <c r="F8" s="9">
        <v>336.70599999999968</v>
      </c>
      <c r="G8" s="9">
        <v>-2801.3130000000001</v>
      </c>
      <c r="H8" s="82">
        <v>-2.7597389073095835E-2</v>
      </c>
      <c r="I8" s="82">
        <v>0.16682933416345899</v>
      </c>
    </row>
    <row r="9" spans="1:9" x14ac:dyDescent="0.2">
      <c r="A9" s="91" t="s">
        <v>159</v>
      </c>
      <c r="B9" s="9">
        <v>-121.912942590021</v>
      </c>
      <c r="C9" s="9">
        <v>-0.91310858325644495</v>
      </c>
      <c r="D9" s="9">
        <v>10.088886510439901</v>
      </c>
      <c r="E9" s="9">
        <v>-17.451150805254802</v>
      </c>
      <c r="F9" s="9">
        <v>13.968105413964992</v>
      </c>
      <c r="G9" s="9">
        <v>-116.211280112357</v>
      </c>
      <c r="H9" s="82">
        <v>-4.6768311522411787E-2</v>
      </c>
      <c r="I9" s="82">
        <v>0.14222470942031701</v>
      </c>
    </row>
    <row r="10" spans="1:9" x14ac:dyDescent="0.2">
      <c r="A10" s="72" t="s">
        <v>160</v>
      </c>
      <c r="B10" s="9">
        <v>-2563.6480000000001</v>
      </c>
      <c r="C10" s="9">
        <v>-22.896999999999998</v>
      </c>
      <c r="D10" s="9">
        <v>200.23751999999999</v>
      </c>
      <c r="E10" s="9">
        <v>-351.74651999999998</v>
      </c>
      <c r="F10" s="9">
        <v>396.42700000000013</v>
      </c>
      <c r="G10" s="9">
        <v>-2341.627</v>
      </c>
      <c r="H10" s="82">
        <v>-8.6603543076116618E-2</v>
      </c>
      <c r="I10" s="82">
        <v>0.13820804376808199</v>
      </c>
    </row>
    <row r="11" spans="1:9" x14ac:dyDescent="0.2">
      <c r="A11" s="91" t="s">
        <v>161</v>
      </c>
      <c r="B11" s="9">
        <v>-108.490744096472</v>
      </c>
      <c r="C11" s="9">
        <v>-0.91558248742831005</v>
      </c>
      <c r="D11" s="9">
        <v>8.3067684781113904</v>
      </c>
      <c r="E11" s="9">
        <v>-12.49177542438</v>
      </c>
      <c r="F11" s="9">
        <v>16.445605735989403</v>
      </c>
      <c r="G11" s="9">
        <v>-97.141401626900603</v>
      </c>
      <c r="H11" s="82">
        <v>-0.10461115889738348</v>
      </c>
      <c r="I11" s="82">
        <v>0.114493682072922</v>
      </c>
    </row>
    <row r="12" spans="1:9" x14ac:dyDescent="0.2">
      <c r="A12" s="73" t="s">
        <v>5</v>
      </c>
      <c r="B12" s="15">
        <v>4404.0249999999996</v>
      </c>
      <c r="C12" s="15">
        <v>13.016</v>
      </c>
      <c r="D12" s="15">
        <v>-600.77687000000003</v>
      </c>
      <c r="E12" s="15">
        <v>1058.39787</v>
      </c>
      <c r="F12" s="15">
        <v>-905.79700000000048</v>
      </c>
      <c r="G12" s="15">
        <v>3968.8649999999998</v>
      </c>
      <c r="H12" s="83">
        <v>-9.8809611662059149E-2</v>
      </c>
      <c r="I12" s="83">
        <v>0.244257461822002</v>
      </c>
    </row>
    <row r="13" spans="1:9" x14ac:dyDescent="0.2">
      <c r="A13" s="92" t="s">
        <v>151</v>
      </c>
      <c r="B13" s="81">
        <v>0.60454648220873997</v>
      </c>
      <c r="C13" s="81"/>
      <c r="D13" s="81"/>
      <c r="E13" s="81"/>
      <c r="F13" s="81"/>
      <c r="G13" s="81">
        <v>0.58622757038293505</v>
      </c>
      <c r="H13" s="84">
        <v>-190</v>
      </c>
      <c r="I13" s="84">
        <v>150</v>
      </c>
    </row>
    <row r="14" spans="1:9" x14ac:dyDescent="0.2">
      <c r="A14" s="72" t="s">
        <v>162</v>
      </c>
      <c r="B14" s="9">
        <v>-1624.095</v>
      </c>
      <c r="C14" s="9">
        <v>-33.110999999999997</v>
      </c>
      <c r="D14" s="9">
        <v>212.27851999999999</v>
      </c>
      <c r="E14" s="9">
        <v>-390.66951999999998</v>
      </c>
      <c r="F14" s="9">
        <v>302.75700000000006</v>
      </c>
      <c r="G14" s="9">
        <v>-1532.84</v>
      </c>
      <c r="H14" s="82">
        <v>-5.6188215590836754E-2</v>
      </c>
      <c r="I14" s="82">
        <v>0.24261254541965599</v>
      </c>
    </row>
    <row r="15" spans="1:9" x14ac:dyDescent="0.2">
      <c r="A15" s="72" t="s">
        <v>163</v>
      </c>
      <c r="B15" s="9">
        <v>-175.89599999999999</v>
      </c>
      <c r="C15" s="24">
        <v>0</v>
      </c>
      <c r="D15" s="9">
        <v>28.277259999999998</v>
      </c>
      <c r="E15" s="9">
        <v>-38.652259999999998</v>
      </c>
      <c r="F15" s="9">
        <v>-54.241000000000014</v>
      </c>
      <c r="G15" s="9">
        <v>-240.512</v>
      </c>
      <c r="H15" s="82">
        <v>0.36735343612134463</v>
      </c>
      <c r="I15" s="82">
        <v>0.21974496293264201</v>
      </c>
    </row>
    <row r="16" spans="1:9" x14ac:dyDescent="0.2">
      <c r="A16" s="72" t="s">
        <v>97</v>
      </c>
      <c r="B16" s="9">
        <v>-1799.991</v>
      </c>
      <c r="C16" s="9">
        <v>-33.110999999999997</v>
      </c>
      <c r="D16" s="9">
        <v>240.55578</v>
      </c>
      <c r="E16" s="9">
        <v>-429.32177999999999</v>
      </c>
      <c r="F16" s="9">
        <v>248.51599999999985</v>
      </c>
      <c r="G16" s="9">
        <v>-1773.3520000000001</v>
      </c>
      <c r="H16" s="82">
        <v>-1.4799518442036641E-2</v>
      </c>
      <c r="I16" s="82">
        <v>0.24036060659841199</v>
      </c>
    </row>
    <row r="17" spans="1:9" x14ac:dyDescent="0.2">
      <c r="A17" s="72" t="s">
        <v>71</v>
      </c>
      <c r="B17" s="9">
        <v>14.707000000000001</v>
      </c>
      <c r="C17" s="9">
        <v>0</v>
      </c>
      <c r="D17" s="9">
        <v>7.6475299999999997</v>
      </c>
      <c r="E17" s="9">
        <v>-41.126530000000002</v>
      </c>
      <c r="F17" s="9">
        <v>-30.480000000000004</v>
      </c>
      <c r="G17" s="9">
        <v>-49.252000000000002</v>
      </c>
      <c r="H17" s="82" t="s">
        <v>8</v>
      </c>
      <c r="I17" s="82" t="s">
        <v>8</v>
      </c>
    </row>
    <row r="18" spans="1:9" x14ac:dyDescent="0.2">
      <c r="A18" s="93" t="s">
        <v>11</v>
      </c>
      <c r="B18" s="34">
        <v>2618.741</v>
      </c>
      <c r="C18" s="34">
        <v>-20.094999999999999</v>
      </c>
      <c r="D18" s="34">
        <v>-352.57355999999999</v>
      </c>
      <c r="E18" s="34">
        <v>587.94956000000002</v>
      </c>
      <c r="F18" s="34">
        <v>-687.76099999999997</v>
      </c>
      <c r="G18" s="34">
        <v>2146.261</v>
      </c>
      <c r="H18" s="86">
        <v>-0.1804225771086182</v>
      </c>
      <c r="I18" s="86">
        <v>0.229517713807456</v>
      </c>
    </row>
    <row r="19" spans="1:9" x14ac:dyDescent="0.2">
      <c r="A19" s="92" t="s">
        <v>164</v>
      </c>
      <c r="B19" s="85">
        <v>0.35947812725082101</v>
      </c>
      <c r="C19" s="85"/>
      <c r="D19" s="85"/>
      <c r="E19" s="85"/>
      <c r="F19" s="85"/>
      <c r="G19" s="85">
        <v>0.317016923336432</v>
      </c>
      <c r="H19" s="84">
        <v>-420</v>
      </c>
      <c r="I19" s="87">
        <v>50</v>
      </c>
    </row>
    <row r="20" spans="1:9" x14ac:dyDescent="0.2">
      <c r="A20" s="94" t="s">
        <v>6</v>
      </c>
      <c r="B20" s="15">
        <v>3111.8049999999998</v>
      </c>
      <c r="C20" s="15">
        <v>-20.094999999999999</v>
      </c>
      <c r="D20" s="15">
        <v>-423.80939000000001</v>
      </c>
      <c r="E20" s="15">
        <v>752.35739000000001</v>
      </c>
      <c r="F20" s="15">
        <v>-573.79899999999998</v>
      </c>
      <c r="G20" s="15">
        <v>2846.4589999999998</v>
      </c>
      <c r="H20" s="89">
        <v>-8.5270767287796034E-2</v>
      </c>
      <c r="I20" s="89">
        <v>0.24629195367982501</v>
      </c>
    </row>
    <row r="21" spans="1:9" ht="13.5" thickBot="1" x14ac:dyDescent="0.25">
      <c r="A21" s="95" t="s">
        <v>152</v>
      </c>
      <c r="B21" s="88">
        <v>0.42716169096895901</v>
      </c>
      <c r="C21" s="88"/>
      <c r="D21" s="88"/>
      <c r="E21" s="88"/>
      <c r="F21" s="88"/>
      <c r="G21" s="88">
        <v>0.42044079195554401</v>
      </c>
      <c r="H21" s="90">
        <v>-70</v>
      </c>
      <c r="I21" s="90">
        <v>110</v>
      </c>
    </row>
    <row r="22" spans="1:9" ht="13.5" thickTop="1" x14ac:dyDescent="0.2"/>
  </sheetData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G36" sqref="G36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65</v>
      </c>
      <c r="B2" s="66"/>
      <c r="C2" s="67"/>
      <c r="D2" s="67" t="s">
        <v>154</v>
      </c>
      <c r="E2" s="67" t="s">
        <v>4</v>
      </c>
      <c r="F2" s="67"/>
      <c r="G2" s="67" t="s">
        <v>0</v>
      </c>
      <c r="H2" s="68" t="s">
        <v>1</v>
      </c>
    </row>
    <row r="3" spans="1:8" x14ac:dyDescent="0.2">
      <c r="A3" s="4" t="s">
        <v>2</v>
      </c>
      <c r="B3" s="5" t="s">
        <v>216</v>
      </c>
      <c r="C3" s="6" t="s">
        <v>7</v>
      </c>
      <c r="D3" s="6" t="s">
        <v>155</v>
      </c>
      <c r="E3" s="6" t="s">
        <v>156</v>
      </c>
      <c r="F3" s="6" t="s">
        <v>217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2864.16</v>
      </c>
      <c r="C4" s="24">
        <v>0</v>
      </c>
      <c r="D4" s="24">
        <v>0</v>
      </c>
      <c r="E4" s="9">
        <v>-17.263999999999999</v>
      </c>
      <c r="F4" s="9">
        <v>2846.8960000000002</v>
      </c>
      <c r="G4" s="82">
        <v>-6.0275962236745499E-3</v>
      </c>
      <c r="H4" s="82">
        <v>-6.0275962236746496E-3</v>
      </c>
    </row>
    <row r="5" spans="1:8" x14ac:dyDescent="0.2">
      <c r="A5" s="72"/>
      <c r="B5" s="9"/>
      <c r="C5" s="24"/>
      <c r="D5" s="9"/>
      <c r="E5" s="9"/>
      <c r="F5" s="9"/>
      <c r="G5" s="82"/>
      <c r="H5" s="82"/>
    </row>
    <row r="6" spans="1:8" x14ac:dyDescent="0.2">
      <c r="A6" s="72" t="s">
        <v>91</v>
      </c>
      <c r="B6" s="9">
        <v>1731.1669999999999</v>
      </c>
      <c r="C6" s="24">
        <v>0</v>
      </c>
      <c r="D6" s="9">
        <v>302.57889999999998</v>
      </c>
      <c r="E6" s="9">
        <v>7.0270999999999999</v>
      </c>
      <c r="F6" s="9">
        <v>2040.7729999999999</v>
      </c>
      <c r="G6" s="82">
        <v>0.17884236471698001</v>
      </c>
      <c r="H6" s="82">
        <v>4.0591693349053002E-3</v>
      </c>
    </row>
    <row r="7" spans="1:8" x14ac:dyDescent="0.2">
      <c r="A7" s="91" t="s">
        <v>158</v>
      </c>
      <c r="B7" s="9">
        <v>604.42398469359296</v>
      </c>
      <c r="C7" s="24">
        <v>0</v>
      </c>
      <c r="D7" s="9">
        <v>106.28379118871899</v>
      </c>
      <c r="E7" s="9">
        <v>6.1336542226164301</v>
      </c>
      <c r="F7" s="9">
        <v>716.84143010492801</v>
      </c>
      <c r="G7" s="82">
        <v>0.18599103982997101</v>
      </c>
      <c r="H7" s="82">
        <v>1.0147933202428801E-2</v>
      </c>
    </row>
    <row r="8" spans="1:8" x14ac:dyDescent="0.2">
      <c r="A8" s="72" t="s">
        <v>10</v>
      </c>
      <c r="B8" s="9">
        <v>-610.52300000000002</v>
      </c>
      <c r="C8" s="24">
        <v>0</v>
      </c>
      <c r="D8" s="9">
        <v>-105.00466</v>
      </c>
      <c r="E8" s="9">
        <v>13.627660000000001</v>
      </c>
      <c r="F8" s="9">
        <v>-701.9</v>
      </c>
      <c r="G8" s="82">
        <v>0.14967003700106299</v>
      </c>
      <c r="H8" s="82">
        <v>-2.23212884690667E-2</v>
      </c>
    </row>
    <row r="9" spans="1:8" x14ac:dyDescent="0.2">
      <c r="A9" s="91" t="s">
        <v>159</v>
      </c>
      <c r="B9" s="9">
        <v>-213.15953019384401</v>
      </c>
      <c r="C9" s="24">
        <v>0</v>
      </c>
      <c r="D9" s="9">
        <v>-36.883911460060403</v>
      </c>
      <c r="E9" s="9">
        <v>3.4942175164577498</v>
      </c>
      <c r="F9" s="9">
        <v>-246.549224137447</v>
      </c>
      <c r="G9" s="82">
        <v>0.15664180678780101</v>
      </c>
      <c r="H9" s="82">
        <v>-1.6392499614163E-2</v>
      </c>
    </row>
    <row r="10" spans="1:8" x14ac:dyDescent="0.2">
      <c r="A10" s="72" t="s">
        <v>160</v>
      </c>
      <c r="B10" s="9">
        <v>-564.34</v>
      </c>
      <c r="C10" s="24">
        <v>0</v>
      </c>
      <c r="D10" s="9">
        <v>-102.22665000000001</v>
      </c>
      <c r="E10" s="9">
        <v>-24.425350000000002</v>
      </c>
      <c r="F10" s="9">
        <v>-690.99199999999996</v>
      </c>
      <c r="G10" s="82">
        <v>0.22442499202608299</v>
      </c>
      <c r="H10" s="82">
        <v>4.3281266612325897E-2</v>
      </c>
    </row>
    <row r="11" spans="1:8" x14ac:dyDescent="0.2">
      <c r="A11" s="91" t="s">
        <v>161</v>
      </c>
      <c r="B11" s="9">
        <v>-197.035081839003</v>
      </c>
      <c r="C11" s="24">
        <v>0</v>
      </c>
      <c r="D11" s="9">
        <v>-35.908108339749703</v>
      </c>
      <c r="E11" s="9">
        <v>-9.77449251847219</v>
      </c>
      <c r="F11" s="9">
        <v>-242.717682697225</v>
      </c>
      <c r="G11" s="82">
        <v>0.23185008695836701</v>
      </c>
      <c r="H11" s="82">
        <v>4.9607879100732402E-2</v>
      </c>
    </row>
    <row r="12" spans="1:8" x14ac:dyDescent="0.2">
      <c r="A12" s="73" t="s">
        <v>5</v>
      </c>
      <c r="B12" s="15">
        <v>1120.644</v>
      </c>
      <c r="C12" s="25">
        <v>0</v>
      </c>
      <c r="D12" s="15">
        <v>197.57424</v>
      </c>
      <c r="E12" s="15">
        <v>20.65476</v>
      </c>
      <c r="F12" s="15">
        <v>1338.873</v>
      </c>
      <c r="G12" s="83">
        <v>0.194735348603125</v>
      </c>
      <c r="H12" s="83">
        <v>1.8431152087549699E-2</v>
      </c>
    </row>
    <row r="13" spans="1:8" x14ac:dyDescent="0.2">
      <c r="A13" s="92" t="s">
        <v>151</v>
      </c>
      <c r="B13" s="81">
        <v>0.64733442816319897</v>
      </c>
      <c r="C13" s="32"/>
      <c r="D13" s="81"/>
      <c r="E13" s="81"/>
      <c r="F13" s="81">
        <v>0.65606169818985305</v>
      </c>
      <c r="G13" s="84">
        <v>90</v>
      </c>
      <c r="H13" s="84">
        <v>100</v>
      </c>
    </row>
    <row r="14" spans="1:8" x14ac:dyDescent="0.2">
      <c r="A14" s="72" t="s">
        <v>162</v>
      </c>
      <c r="B14" s="9">
        <v>-569.81799999999998</v>
      </c>
      <c r="C14" s="24">
        <v>0</v>
      </c>
      <c r="D14" s="9">
        <v>-105.61360000000001</v>
      </c>
      <c r="E14" s="9">
        <v>-27.8704</v>
      </c>
      <c r="F14" s="9">
        <v>-703.30200000000002</v>
      </c>
      <c r="G14" s="82">
        <v>0.234257254070598</v>
      </c>
      <c r="H14" s="82">
        <v>4.8911055810802698E-2</v>
      </c>
    </row>
    <row r="15" spans="1:8" x14ac:dyDescent="0.2">
      <c r="A15" s="72" t="s">
        <v>163</v>
      </c>
      <c r="B15" s="9">
        <v>-33.712000000000003</v>
      </c>
      <c r="C15" s="24">
        <v>0</v>
      </c>
      <c r="D15" s="9">
        <v>-6.5938600000000003</v>
      </c>
      <c r="E15" s="9">
        <v>-8.9631399999999992</v>
      </c>
      <c r="F15" s="9">
        <v>-49.268999999999998</v>
      </c>
      <c r="G15" s="82">
        <v>0.46146772662553398</v>
      </c>
      <c r="H15" s="82">
        <v>0.26587387280493602</v>
      </c>
    </row>
    <row r="16" spans="1:8" x14ac:dyDescent="0.2">
      <c r="A16" s="72" t="s">
        <v>97</v>
      </c>
      <c r="B16" s="9">
        <v>-603.53</v>
      </c>
      <c r="C16" s="24">
        <v>0</v>
      </c>
      <c r="D16" s="9">
        <v>-112.20746</v>
      </c>
      <c r="E16" s="9">
        <v>-36.833539999999999</v>
      </c>
      <c r="F16" s="9">
        <v>-752.57100000000003</v>
      </c>
      <c r="G16" s="82">
        <v>0.24694878465030701</v>
      </c>
      <c r="H16" s="82">
        <v>6.1030172485212003E-2</v>
      </c>
    </row>
    <row r="17" spans="1:8" x14ac:dyDescent="0.2">
      <c r="A17" s="72" t="s">
        <v>71</v>
      </c>
      <c r="B17" s="9">
        <v>1.754</v>
      </c>
      <c r="C17" s="24">
        <v>0</v>
      </c>
      <c r="D17" s="9">
        <v>0.47209000000000001</v>
      </c>
      <c r="E17" s="9">
        <v>3.5979100000000002</v>
      </c>
      <c r="F17" s="9">
        <v>5.8239999999999998</v>
      </c>
      <c r="G17" s="96" t="s">
        <v>8</v>
      </c>
      <c r="H17" s="96" t="s">
        <v>8</v>
      </c>
    </row>
    <row r="18" spans="1:8" x14ac:dyDescent="0.2">
      <c r="A18" s="93" t="s">
        <v>11</v>
      </c>
      <c r="B18" s="34">
        <v>518.86800000000005</v>
      </c>
      <c r="C18" s="35">
        <v>0</v>
      </c>
      <c r="D18" s="34">
        <v>85.83887</v>
      </c>
      <c r="E18" s="34">
        <v>-12.580870000000001</v>
      </c>
      <c r="F18" s="34">
        <v>592.12599999999998</v>
      </c>
      <c r="G18" s="86">
        <v>0.14118812491809099</v>
      </c>
      <c r="H18" s="86">
        <v>-2.42467641095616E-2</v>
      </c>
    </row>
    <row r="19" spans="1:8" x14ac:dyDescent="0.2">
      <c r="A19" s="92" t="s">
        <v>164</v>
      </c>
      <c r="B19" s="85">
        <v>0.29972151733483798</v>
      </c>
      <c r="C19" s="36"/>
      <c r="D19" s="85"/>
      <c r="E19" s="85"/>
      <c r="F19" s="85">
        <v>0.29014789983991401</v>
      </c>
      <c r="G19" s="87">
        <v>-100</v>
      </c>
      <c r="H19" s="87">
        <v>-90</v>
      </c>
    </row>
    <row r="20" spans="1:8" x14ac:dyDescent="0.2">
      <c r="A20" s="94" t="s">
        <v>6</v>
      </c>
      <c r="B20" s="15">
        <v>598.76300000000003</v>
      </c>
      <c r="C20" s="25">
        <v>0</v>
      </c>
      <c r="D20" s="15">
        <v>95.210740000000001</v>
      </c>
      <c r="E20" s="15">
        <v>-41.670740000000002</v>
      </c>
      <c r="F20" s="15">
        <v>652.303</v>
      </c>
      <c r="G20" s="89">
        <v>8.9417682789350902E-2</v>
      </c>
      <c r="H20" s="89">
        <v>-6.9594714436262806E-2</v>
      </c>
    </row>
    <row r="21" spans="1:8" ht="13.5" thickBot="1" x14ac:dyDescent="0.25">
      <c r="A21" s="95" t="s">
        <v>152</v>
      </c>
      <c r="B21" s="88">
        <v>0.34587246637672697</v>
      </c>
      <c r="C21" s="88"/>
      <c r="D21" s="88"/>
      <c r="E21" s="88"/>
      <c r="F21" s="88">
        <v>0.319635255856482</v>
      </c>
      <c r="G21" s="90">
        <v>-260</v>
      </c>
      <c r="H21" s="90">
        <v>-250</v>
      </c>
    </row>
    <row r="22" spans="1:8" ht="13.5" thickTop="1" x14ac:dyDescent="0.2"/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22"/>
  <sheetViews>
    <sheetView showGridLines="0" workbookViewId="0">
      <selection activeCell="G36" sqref="G36"/>
    </sheetView>
  </sheetViews>
  <sheetFormatPr defaultRowHeight="12.75" x14ac:dyDescent="0.2"/>
  <cols>
    <col min="1" max="1" width="34" bestFit="1" customWidth="1"/>
    <col min="2" max="8" width="10" customWidth="1"/>
  </cols>
  <sheetData>
    <row r="2" spans="1:8" ht="12.75" customHeight="1" x14ac:dyDescent="0.2">
      <c r="A2" s="3" t="s">
        <v>65</v>
      </c>
      <c r="B2" s="99"/>
      <c r="C2" s="100"/>
      <c r="D2" s="100" t="s">
        <v>154</v>
      </c>
      <c r="E2" s="100" t="s">
        <v>4</v>
      </c>
      <c r="F2" s="100"/>
      <c r="G2" s="100" t="s">
        <v>0</v>
      </c>
      <c r="H2" s="101" t="s">
        <v>1</v>
      </c>
    </row>
    <row r="3" spans="1:8" x14ac:dyDescent="0.2">
      <c r="A3" s="4" t="s">
        <v>2</v>
      </c>
      <c r="B3" s="5" t="s">
        <v>209</v>
      </c>
      <c r="C3" s="6" t="s">
        <v>7</v>
      </c>
      <c r="D3" s="6" t="s">
        <v>155</v>
      </c>
      <c r="E3" s="6" t="s">
        <v>156</v>
      </c>
      <c r="F3" s="6" t="s">
        <v>210</v>
      </c>
      <c r="G3" s="6" t="s">
        <v>3</v>
      </c>
      <c r="H3" s="7" t="s">
        <v>4</v>
      </c>
    </row>
    <row r="4" spans="1:8" x14ac:dyDescent="0.2">
      <c r="A4" s="72" t="s">
        <v>9</v>
      </c>
      <c r="B4" s="9">
        <v>7779.8450000000003</v>
      </c>
      <c r="C4" s="24">
        <v>0</v>
      </c>
      <c r="D4" s="24">
        <v>0</v>
      </c>
      <c r="E4" s="9">
        <v>-107.559</v>
      </c>
      <c r="F4" s="9">
        <v>7672.2860000000001</v>
      </c>
      <c r="G4" s="82">
        <v>-1.3825339707924799E-2</v>
      </c>
      <c r="H4" s="82">
        <v>-1.3825339707924799E-2</v>
      </c>
    </row>
    <row r="5" spans="1:8" x14ac:dyDescent="0.2">
      <c r="A5" s="72"/>
      <c r="B5" s="9"/>
      <c r="C5" s="24"/>
      <c r="D5" s="9"/>
      <c r="E5" s="9"/>
      <c r="F5" s="9"/>
      <c r="G5" s="82"/>
      <c r="H5" s="82"/>
    </row>
    <row r="6" spans="1:8" x14ac:dyDescent="0.2">
      <c r="A6" s="72" t="s">
        <v>91</v>
      </c>
      <c r="B6" s="9">
        <v>4585.5259999999998</v>
      </c>
      <c r="C6" s="24">
        <v>0</v>
      </c>
      <c r="D6" s="9">
        <v>616.09599000000003</v>
      </c>
      <c r="E6" s="9">
        <v>-21.52599</v>
      </c>
      <c r="F6" s="9">
        <v>5180.0959999999995</v>
      </c>
      <c r="G6" s="82">
        <v>0.12966233317617201</v>
      </c>
      <c r="H6" s="82">
        <v>-4.6943338670416401E-3</v>
      </c>
    </row>
    <row r="7" spans="1:8" x14ac:dyDescent="0.2">
      <c r="A7" s="91" t="s">
        <v>158</v>
      </c>
      <c r="B7" s="9">
        <v>589.41097155534601</v>
      </c>
      <c r="C7" s="24">
        <v>0</v>
      </c>
      <c r="D7" s="9">
        <v>80.3014890216553</v>
      </c>
      <c r="E7" s="9">
        <v>5.4573649482723603</v>
      </c>
      <c r="F7" s="9">
        <v>675.16982552527395</v>
      </c>
      <c r="G7" s="82">
        <v>0.14549924943478099</v>
      </c>
      <c r="H7" s="82">
        <v>9.2590148667768893E-3</v>
      </c>
    </row>
    <row r="8" spans="1:8" x14ac:dyDescent="0.2">
      <c r="A8" s="72" t="s">
        <v>10</v>
      </c>
      <c r="B8" s="9">
        <v>-1501.0160000000001</v>
      </c>
      <c r="C8" s="24">
        <v>0</v>
      </c>
      <c r="D8" s="9">
        <v>-217.73856000000001</v>
      </c>
      <c r="E8" s="9">
        <v>-111.97744</v>
      </c>
      <c r="F8" s="9">
        <v>-1830.732</v>
      </c>
      <c r="G8" s="82">
        <v>0.21966188235168699</v>
      </c>
      <c r="H8" s="82">
        <v>7.4601096857062094E-2</v>
      </c>
    </row>
    <row r="9" spans="1:8" x14ac:dyDescent="0.2">
      <c r="A9" s="91" t="s">
        <v>159</v>
      </c>
      <c r="B9" s="9">
        <v>-192.936491665322</v>
      </c>
      <c r="C9" s="24">
        <v>0</v>
      </c>
      <c r="D9" s="9">
        <v>-28.379880520616702</v>
      </c>
      <c r="E9" s="9">
        <v>-17.299862923127598</v>
      </c>
      <c r="F9" s="9">
        <v>-238.61623510906699</v>
      </c>
      <c r="G9" s="82">
        <v>0.236760516631465</v>
      </c>
      <c r="H9" s="82">
        <v>8.9666100869797094E-2</v>
      </c>
    </row>
    <row r="10" spans="1:8" x14ac:dyDescent="0.2">
      <c r="A10" s="72" t="s">
        <v>160</v>
      </c>
      <c r="B10" s="9">
        <v>-1387.3050000000001</v>
      </c>
      <c r="C10" s="24">
        <v>0</v>
      </c>
      <c r="D10" s="9">
        <v>-207.20541</v>
      </c>
      <c r="E10" s="9">
        <v>-147.65959000000001</v>
      </c>
      <c r="F10" s="9">
        <v>-1742.17</v>
      </c>
      <c r="G10" s="82">
        <v>0.255794508056988</v>
      </c>
      <c r="H10" s="82">
        <v>0.106436284739116</v>
      </c>
    </row>
    <row r="11" spans="1:8" x14ac:dyDescent="0.2">
      <c r="A11" s="91" t="s">
        <v>161</v>
      </c>
      <c r="B11" s="9">
        <v>-178.32039070187099</v>
      </c>
      <c r="C11" s="24">
        <v>0</v>
      </c>
      <c r="D11" s="9">
        <v>-27.006997653632801</v>
      </c>
      <c r="E11" s="9">
        <v>-21.745742129986098</v>
      </c>
      <c r="F11" s="9">
        <v>-227.07313048549</v>
      </c>
      <c r="G11" s="82">
        <v>0.273399691374203</v>
      </c>
      <c r="H11" s="82">
        <v>0.121947591323654</v>
      </c>
    </row>
    <row r="12" spans="1:8" x14ac:dyDescent="0.2">
      <c r="A12" s="73" t="s">
        <v>5</v>
      </c>
      <c r="B12" s="15">
        <v>3084.51</v>
      </c>
      <c r="C12" s="25">
        <v>0</v>
      </c>
      <c r="D12" s="15">
        <v>398.35743000000002</v>
      </c>
      <c r="E12" s="15">
        <v>-133.50343000000001</v>
      </c>
      <c r="F12" s="15">
        <v>3349.364</v>
      </c>
      <c r="G12" s="83">
        <v>8.5865826338705306E-2</v>
      </c>
      <c r="H12" s="83">
        <v>-4.3281892423756102E-2</v>
      </c>
    </row>
    <row r="13" spans="1:8" x14ac:dyDescent="0.2">
      <c r="A13" s="92" t="s">
        <v>151</v>
      </c>
      <c r="B13" s="81">
        <v>0.67266219840428298</v>
      </c>
      <c r="C13" s="32"/>
      <c r="D13" s="81"/>
      <c r="E13" s="81"/>
      <c r="F13" s="81">
        <v>0.64658338378284896</v>
      </c>
      <c r="G13" s="84">
        <v>-260</v>
      </c>
      <c r="H13" s="84">
        <v>-260</v>
      </c>
    </row>
    <row r="14" spans="1:8" x14ac:dyDescent="0.2">
      <c r="A14" s="72" t="s">
        <v>162</v>
      </c>
      <c r="B14" s="9">
        <v>-1665.2860000000001</v>
      </c>
      <c r="C14" s="24">
        <v>0</v>
      </c>
      <c r="D14" s="9">
        <v>-220.66354999999999</v>
      </c>
      <c r="E14" s="9">
        <v>30.624549999999999</v>
      </c>
      <c r="F14" s="9">
        <v>-1855.325</v>
      </c>
      <c r="G14" s="82">
        <v>0.114117935297601</v>
      </c>
      <c r="H14" s="82">
        <v>-1.8389964246381701E-2</v>
      </c>
    </row>
    <row r="15" spans="1:8" x14ac:dyDescent="0.2">
      <c r="A15" s="72" t="s">
        <v>163</v>
      </c>
      <c r="B15" s="9">
        <v>-50.14</v>
      </c>
      <c r="C15" s="24">
        <v>0</v>
      </c>
      <c r="D15" s="9">
        <v>-10.438459999999999</v>
      </c>
      <c r="E15" s="9">
        <v>-27.187539999999998</v>
      </c>
      <c r="F15" s="9">
        <v>-87.766000000000005</v>
      </c>
      <c r="G15" s="82">
        <v>0.75041882728360598</v>
      </c>
      <c r="H15" s="82">
        <v>0.54223254886318295</v>
      </c>
    </row>
    <row r="16" spans="1:8" x14ac:dyDescent="0.2">
      <c r="A16" s="72" t="s">
        <v>97</v>
      </c>
      <c r="B16" s="9">
        <v>-1715.4259999999999</v>
      </c>
      <c r="C16" s="24">
        <v>0</v>
      </c>
      <c r="D16" s="9">
        <v>-231.10201000000001</v>
      </c>
      <c r="E16" s="9">
        <v>3.4370100000000101</v>
      </c>
      <c r="F16" s="9">
        <v>-1943.0909999999999</v>
      </c>
      <c r="G16" s="82">
        <v>0.13271630487121</v>
      </c>
      <c r="H16" s="82">
        <v>-2.0035897788654301E-3</v>
      </c>
    </row>
    <row r="17" spans="1:8" x14ac:dyDescent="0.2">
      <c r="A17" s="72" t="s">
        <v>71</v>
      </c>
      <c r="B17" s="9">
        <v>4.1790000000000003</v>
      </c>
      <c r="C17" s="24">
        <v>0</v>
      </c>
      <c r="D17" s="9">
        <v>-0.68328</v>
      </c>
      <c r="E17" s="9">
        <v>-9.2407199999999996</v>
      </c>
      <c r="F17" s="9">
        <v>-5.7450000000000001</v>
      </c>
      <c r="G17" s="96" t="s">
        <v>8</v>
      </c>
      <c r="H17" s="96" t="s">
        <v>8</v>
      </c>
    </row>
    <row r="18" spans="1:8" x14ac:dyDescent="0.2">
      <c r="A18" s="93" t="s">
        <v>11</v>
      </c>
      <c r="B18" s="34">
        <v>1373.2629999999999</v>
      </c>
      <c r="C18" s="35">
        <v>0</v>
      </c>
      <c r="D18" s="34">
        <v>166.57213999999999</v>
      </c>
      <c r="E18" s="34">
        <v>-139.30714</v>
      </c>
      <c r="F18" s="34">
        <v>1400.528</v>
      </c>
      <c r="G18" s="86">
        <v>1.98541721432819E-2</v>
      </c>
      <c r="H18" s="86">
        <v>-0.101442433095481</v>
      </c>
    </row>
    <row r="19" spans="1:8" x14ac:dyDescent="0.2">
      <c r="A19" s="92" t="s">
        <v>164</v>
      </c>
      <c r="B19" s="85">
        <v>0.29947774802716198</v>
      </c>
      <c r="C19" s="36"/>
      <c r="D19" s="85"/>
      <c r="E19" s="85"/>
      <c r="F19" s="85">
        <v>0.27036719010612897</v>
      </c>
      <c r="G19" s="87">
        <v>-290</v>
      </c>
      <c r="H19" s="87">
        <v>-290</v>
      </c>
    </row>
    <row r="20" spans="1:8" x14ac:dyDescent="0.2">
      <c r="A20" s="94" t="s">
        <v>6</v>
      </c>
      <c r="B20" s="15">
        <v>1537.114</v>
      </c>
      <c r="C20" s="25">
        <v>0</v>
      </c>
      <c r="D20" s="15">
        <v>187.54374999999999</v>
      </c>
      <c r="E20" s="15">
        <v>-147.80175</v>
      </c>
      <c r="F20" s="15">
        <v>1576.856</v>
      </c>
      <c r="G20" s="89">
        <v>2.58549463475055E-2</v>
      </c>
      <c r="H20" s="89">
        <v>-9.6155359979806301E-2</v>
      </c>
    </row>
    <row r="21" spans="1:8" ht="13.5" thickBot="1" x14ac:dyDescent="0.25">
      <c r="A21" s="95" t="s">
        <v>152</v>
      </c>
      <c r="B21" s="88">
        <v>0.335209962826511</v>
      </c>
      <c r="C21" s="88"/>
      <c r="D21" s="88"/>
      <c r="E21" s="88"/>
      <c r="F21" s="88">
        <v>0.30440671369797001</v>
      </c>
      <c r="G21" s="90">
        <v>-310</v>
      </c>
      <c r="H21" s="90">
        <v>-310</v>
      </c>
    </row>
    <row r="22" spans="1:8" ht="13.5" thickTop="1" x14ac:dyDescent="0.2"/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1"/>
  <sheetViews>
    <sheetView showGridLines="0" workbookViewId="0">
      <selection activeCell="A35" sqref="A35"/>
    </sheetView>
  </sheetViews>
  <sheetFormatPr defaultRowHeight="12.75" x14ac:dyDescent="0.2"/>
  <cols>
    <col min="1" max="1" width="70.42578125" bestFit="1" customWidth="1"/>
    <col min="2" max="3" width="10" customWidth="1"/>
  </cols>
  <sheetData>
    <row r="2" spans="1:5" x14ac:dyDescent="0.2">
      <c r="A2" s="3" t="s">
        <v>71</v>
      </c>
      <c r="B2" s="66"/>
      <c r="C2" s="68"/>
      <c r="D2" s="66"/>
      <c r="E2" s="68"/>
    </row>
    <row r="3" spans="1:5" x14ac:dyDescent="0.2">
      <c r="A3" s="4" t="s">
        <v>2</v>
      </c>
      <c r="B3" s="5" t="s">
        <v>216</v>
      </c>
      <c r="C3" s="7" t="s">
        <v>217</v>
      </c>
      <c r="D3" s="5" t="s">
        <v>209</v>
      </c>
      <c r="E3" s="7" t="s">
        <v>210</v>
      </c>
    </row>
    <row r="4" spans="1:5" x14ac:dyDescent="0.2">
      <c r="A4" s="8"/>
      <c r="B4" s="8"/>
      <c r="C4" s="8"/>
      <c r="D4" s="8"/>
      <c r="E4" s="8"/>
    </row>
    <row r="5" spans="1:5" x14ac:dyDescent="0.2">
      <c r="A5" s="8" t="s">
        <v>125</v>
      </c>
      <c r="B5" s="9">
        <v>219.30500000000001</v>
      </c>
      <c r="C5" s="9">
        <v>213.23599999999999</v>
      </c>
      <c r="D5" s="9">
        <v>646.83600000000001</v>
      </c>
      <c r="E5" s="9">
        <v>622.13699999999994</v>
      </c>
    </row>
    <row r="6" spans="1:5" x14ac:dyDescent="0.2">
      <c r="A6" s="8" t="s">
        <v>98</v>
      </c>
      <c r="B6" s="9">
        <v>-20.152999999999999</v>
      </c>
      <c r="C6" s="9">
        <v>-17.292000000000002</v>
      </c>
      <c r="D6" s="9">
        <v>-47.853999999999999</v>
      </c>
      <c r="E6" s="9">
        <v>-33.048999999999999</v>
      </c>
    </row>
    <row r="7" spans="1:5" x14ac:dyDescent="0.2">
      <c r="A7" s="8" t="s">
        <v>168</v>
      </c>
      <c r="B7" s="9">
        <v>44.046999999999997</v>
      </c>
      <c r="C7" s="9">
        <v>-41.58</v>
      </c>
      <c r="D7" s="9">
        <v>46.735999999999997</v>
      </c>
      <c r="E7" s="9">
        <v>-62.500999999999998</v>
      </c>
    </row>
    <row r="8" spans="1:5" x14ac:dyDescent="0.2">
      <c r="A8" s="8" t="s">
        <v>169</v>
      </c>
      <c r="B8" s="9">
        <v>10.391</v>
      </c>
      <c r="C8" s="9">
        <v>43.932000000000002</v>
      </c>
      <c r="D8" s="9">
        <v>121.268</v>
      </c>
      <c r="E8" s="9">
        <v>170.797</v>
      </c>
    </row>
    <row r="9" spans="1:5" x14ac:dyDescent="0.2">
      <c r="A9" s="8"/>
      <c r="B9" s="39"/>
      <c r="C9" s="39"/>
      <c r="D9" s="39"/>
      <c r="E9" s="39"/>
    </row>
    <row r="10" spans="1:5" ht="13.5" thickBot="1" x14ac:dyDescent="0.25">
      <c r="A10" s="27" t="s">
        <v>71</v>
      </c>
      <c r="B10" s="28">
        <v>253.59</v>
      </c>
      <c r="C10" s="28">
        <v>198.29599999999999</v>
      </c>
      <c r="D10" s="28">
        <v>766.98599999999999</v>
      </c>
      <c r="E10" s="28">
        <v>697.38400000000001</v>
      </c>
    </row>
    <row r="11" spans="1:5" ht="13.5" thickTop="1" x14ac:dyDescent="0.2"/>
  </sheetData>
  <phoneticPr fontId="3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2"/>
  <sheetViews>
    <sheetView showGridLines="0" workbookViewId="0">
      <selection activeCell="A35" sqref="A35"/>
    </sheetView>
  </sheetViews>
  <sheetFormatPr defaultRowHeight="12.75" x14ac:dyDescent="0.2"/>
  <cols>
    <col min="1" max="1" width="42.7109375" customWidth="1"/>
    <col min="2" max="3" width="10" customWidth="1"/>
  </cols>
  <sheetData>
    <row r="2" spans="1:5" x14ac:dyDescent="0.2">
      <c r="A2" s="3" t="s">
        <v>137</v>
      </c>
      <c r="B2" s="99"/>
      <c r="C2" s="101"/>
      <c r="D2" s="99"/>
      <c r="E2" s="101"/>
    </row>
    <row r="3" spans="1:5" x14ac:dyDescent="0.2">
      <c r="A3" s="4" t="s">
        <v>2</v>
      </c>
      <c r="B3" s="5" t="s">
        <v>216</v>
      </c>
      <c r="C3" s="7" t="s">
        <v>217</v>
      </c>
      <c r="D3" s="5" t="s">
        <v>209</v>
      </c>
      <c r="E3" s="7" t="s">
        <v>210</v>
      </c>
    </row>
    <row r="4" spans="1:5" x14ac:dyDescent="0.2">
      <c r="A4" s="8"/>
      <c r="B4" s="8"/>
      <c r="C4" s="8"/>
      <c r="D4" s="8"/>
      <c r="E4" s="8"/>
    </row>
    <row r="5" spans="1:5" x14ac:dyDescent="0.2">
      <c r="A5" s="8" t="s">
        <v>211</v>
      </c>
      <c r="B5" s="24">
        <v>0</v>
      </c>
      <c r="C5" s="9">
        <v>-22.113</v>
      </c>
      <c r="D5" s="24">
        <v>0</v>
      </c>
      <c r="E5" s="9">
        <v>28.663</v>
      </c>
    </row>
    <row r="6" spans="1:5" x14ac:dyDescent="0.2">
      <c r="A6" s="8" t="s">
        <v>129</v>
      </c>
      <c r="B6" s="9">
        <v>-21.311</v>
      </c>
      <c r="C6" s="9">
        <v>11.337999999999999</v>
      </c>
      <c r="D6" s="9">
        <v>-80.997</v>
      </c>
      <c r="E6" s="9">
        <v>-84.581999999999994</v>
      </c>
    </row>
    <row r="7" spans="1:5" x14ac:dyDescent="0.2">
      <c r="A7" s="8" t="s">
        <v>212</v>
      </c>
      <c r="B7" s="24">
        <v>0</v>
      </c>
      <c r="C7" s="9">
        <v>2.1509999999999998</v>
      </c>
      <c r="D7" s="24">
        <v>0</v>
      </c>
      <c r="E7" s="9">
        <v>76.989999999999995</v>
      </c>
    </row>
    <row r="8" spans="1:5" x14ac:dyDescent="0.2">
      <c r="A8" s="8" t="s">
        <v>220</v>
      </c>
      <c r="B8" s="24">
        <v>0</v>
      </c>
      <c r="C8" s="9">
        <v>-4.2030000000000003</v>
      </c>
      <c r="D8" s="24">
        <v>0</v>
      </c>
      <c r="E8" s="9">
        <v>-4.2030000000000003</v>
      </c>
    </row>
    <row r="9" spans="1:5" x14ac:dyDescent="0.2">
      <c r="A9" s="59" t="s">
        <v>213</v>
      </c>
      <c r="B9" s="9">
        <v>0.81799999999999995</v>
      </c>
      <c r="C9" s="24">
        <v>0</v>
      </c>
      <c r="D9" s="9">
        <v>-0.27500000000000002</v>
      </c>
      <c r="E9" s="24">
        <v>0</v>
      </c>
    </row>
    <row r="10" spans="1:5" x14ac:dyDescent="0.2">
      <c r="A10" s="8"/>
      <c r="B10" s="39"/>
      <c r="C10" s="39"/>
      <c r="D10" s="97"/>
      <c r="E10" s="97"/>
    </row>
    <row r="11" spans="1:5" ht="13.5" thickBot="1" x14ac:dyDescent="0.25">
      <c r="A11" s="27" t="s">
        <v>137</v>
      </c>
      <c r="B11" s="28">
        <v>-20.492999999999999</v>
      </c>
      <c r="C11" s="28">
        <v>-12.827000000000002</v>
      </c>
      <c r="D11" s="28">
        <v>-81.272000000000006</v>
      </c>
      <c r="E11" s="28">
        <v>16.867999999999999</v>
      </c>
    </row>
    <row r="12" spans="1:5" ht="13.5" thickTop="1" x14ac:dyDescent="0.2"/>
  </sheetData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6"/>
  <sheetViews>
    <sheetView showGridLines="0" workbookViewId="0">
      <selection activeCell="J15" sqref="J15"/>
    </sheetView>
  </sheetViews>
  <sheetFormatPr defaultRowHeight="12.75" x14ac:dyDescent="0.2"/>
  <cols>
    <col min="1" max="1" width="48.42578125" style="1" customWidth="1"/>
    <col min="2" max="3" width="10" style="1" customWidth="1"/>
  </cols>
  <sheetData>
    <row r="1" spans="1:5" x14ac:dyDescent="0.2">
      <c r="A1" s="2"/>
    </row>
    <row r="2" spans="1:5" x14ac:dyDescent="0.2">
      <c r="A2" s="3" t="s">
        <v>99</v>
      </c>
      <c r="B2" s="99"/>
      <c r="C2" s="101"/>
      <c r="D2" s="99"/>
      <c r="E2" s="101"/>
    </row>
    <row r="3" spans="1:5" x14ac:dyDescent="0.2">
      <c r="A3" s="4" t="s">
        <v>2</v>
      </c>
      <c r="B3" s="5" t="s">
        <v>216</v>
      </c>
      <c r="C3" s="7" t="s">
        <v>217</v>
      </c>
      <c r="D3" s="5" t="s">
        <v>209</v>
      </c>
      <c r="E3" s="7" t="s">
        <v>210</v>
      </c>
    </row>
    <row r="4" spans="1:5" x14ac:dyDescent="0.2">
      <c r="A4" s="8"/>
      <c r="B4" s="8"/>
      <c r="C4" s="8"/>
      <c r="D4" s="8"/>
      <c r="E4" s="8"/>
    </row>
    <row r="5" spans="1:5" x14ac:dyDescent="0.2">
      <c r="A5" s="8" t="s">
        <v>14</v>
      </c>
      <c r="B5" s="9">
        <v>107.414</v>
      </c>
      <c r="C5" s="9">
        <v>104.953</v>
      </c>
      <c r="D5" s="9">
        <v>333.83699999999999</v>
      </c>
      <c r="E5" s="9">
        <v>301.86799999999999</v>
      </c>
    </row>
    <row r="6" spans="1:5" x14ac:dyDescent="0.2">
      <c r="A6" s="8" t="s">
        <v>15</v>
      </c>
      <c r="B6" s="9">
        <v>-361.94</v>
      </c>
      <c r="C6" s="9">
        <v>-292.846</v>
      </c>
      <c r="D6" s="9">
        <v>-1153.828</v>
      </c>
      <c r="E6" s="9">
        <v>-935.51800000000003</v>
      </c>
    </row>
    <row r="7" spans="1:5" x14ac:dyDescent="0.2">
      <c r="A7" s="8" t="s">
        <v>72</v>
      </c>
      <c r="B7" s="9">
        <v>-33.116</v>
      </c>
      <c r="C7" s="9">
        <v>-181.261</v>
      </c>
      <c r="D7" s="9">
        <v>-421.06299999999999</v>
      </c>
      <c r="E7" s="9">
        <v>-595.36900000000003</v>
      </c>
    </row>
    <row r="8" spans="1:5" x14ac:dyDescent="0.2">
      <c r="A8" s="8" t="s">
        <v>16</v>
      </c>
      <c r="B8" s="9">
        <v>-51.142000000000003</v>
      </c>
      <c r="C8" s="9">
        <v>-215.43199999999999</v>
      </c>
      <c r="D8" s="9">
        <v>-230.779</v>
      </c>
      <c r="E8" s="9">
        <v>-511.64800000000002</v>
      </c>
    </row>
    <row r="9" spans="1:5" x14ac:dyDescent="0.2">
      <c r="A9" s="8" t="s">
        <v>17</v>
      </c>
      <c r="B9" s="9">
        <v>-43.201999999999998</v>
      </c>
      <c r="C9" s="9">
        <v>-38.674999999999997</v>
      </c>
      <c r="D9" s="9">
        <v>-114.81699999999999</v>
      </c>
      <c r="E9" s="9">
        <v>-234.553</v>
      </c>
    </row>
    <row r="10" spans="1:5" x14ac:dyDescent="0.2">
      <c r="A10" s="8" t="s">
        <v>80</v>
      </c>
      <c r="B10" s="9">
        <v>-151.92099999999999</v>
      </c>
      <c r="C10" s="9">
        <v>-103.224</v>
      </c>
      <c r="D10" s="9">
        <v>-518.67399999999998</v>
      </c>
      <c r="E10" s="9">
        <v>-344.62599999999998</v>
      </c>
    </row>
    <row r="11" spans="1:5" x14ac:dyDescent="0.2">
      <c r="A11" s="8"/>
      <c r="B11" s="8"/>
      <c r="C11" s="8"/>
      <c r="D11" s="8"/>
      <c r="E11" s="8"/>
    </row>
    <row r="12" spans="1:5" x14ac:dyDescent="0.2">
      <c r="A12" s="8" t="s">
        <v>221</v>
      </c>
      <c r="B12" s="9">
        <v>-141.02500000000001</v>
      </c>
      <c r="C12" s="24">
        <v>0</v>
      </c>
      <c r="D12" s="9">
        <v>-141.02500000000001</v>
      </c>
      <c r="E12" s="24">
        <v>0</v>
      </c>
    </row>
    <row r="13" spans="1:5" x14ac:dyDescent="0.2">
      <c r="A13" s="59" t="s">
        <v>227</v>
      </c>
      <c r="B13" s="24">
        <v>0</v>
      </c>
      <c r="C13" s="9">
        <v>115.405</v>
      </c>
      <c r="D13" s="24">
        <v>0</v>
      </c>
      <c r="E13" s="9">
        <v>115.405</v>
      </c>
    </row>
    <row r="14" spans="1:5" x14ac:dyDescent="0.2">
      <c r="A14" s="8"/>
      <c r="B14" s="8"/>
      <c r="C14" s="8"/>
      <c r="D14" s="8"/>
      <c r="E14" s="8"/>
    </row>
    <row r="15" spans="1:5" ht="13.5" thickBot="1" x14ac:dyDescent="0.25">
      <c r="A15" s="27" t="s">
        <v>99</v>
      </c>
      <c r="B15" s="28">
        <v>-674.9319999999999</v>
      </c>
      <c r="C15" s="28">
        <v>-611.08000000000004</v>
      </c>
      <c r="D15" s="28">
        <v>-2246.3490000000002</v>
      </c>
      <c r="E15" s="28">
        <v>-2204.4410000000003</v>
      </c>
    </row>
    <row r="16" spans="1:5" ht="7.5" customHeight="1" thickTop="1" x14ac:dyDescent="0.2"/>
  </sheetData>
  <phoneticPr fontId="3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13"/>
  <sheetViews>
    <sheetView showGridLines="0" workbookViewId="0">
      <selection activeCell="M23" sqref="M23"/>
    </sheetView>
  </sheetViews>
  <sheetFormatPr defaultRowHeight="12.75" x14ac:dyDescent="0.2"/>
  <cols>
    <col min="1" max="1" width="47.85546875" bestFit="1" customWidth="1"/>
    <col min="2" max="2" width="16.85546875" bestFit="1" customWidth="1"/>
    <col min="3" max="3" width="16" bestFit="1" customWidth="1"/>
    <col min="4" max="4" width="13.5703125" bestFit="1" customWidth="1"/>
    <col min="5" max="5" width="16.85546875" bestFit="1" customWidth="1"/>
    <col min="6" max="6" width="16" bestFit="1" customWidth="1"/>
    <col min="7" max="7" width="13.5703125" bestFit="1" customWidth="1"/>
  </cols>
  <sheetData>
    <row r="2" spans="1:7" x14ac:dyDescent="0.2">
      <c r="A2" s="3" t="s">
        <v>170</v>
      </c>
      <c r="B2" s="103" t="s">
        <v>208</v>
      </c>
      <c r="C2" s="104"/>
      <c r="D2" s="105"/>
      <c r="E2" s="103" t="s">
        <v>222</v>
      </c>
      <c r="F2" s="104"/>
      <c r="G2" s="105"/>
    </row>
    <row r="3" spans="1:7" x14ac:dyDescent="0.2">
      <c r="A3" s="4" t="s">
        <v>2</v>
      </c>
      <c r="B3" s="5" t="s">
        <v>18</v>
      </c>
      <c r="C3" s="6" t="s">
        <v>19</v>
      </c>
      <c r="D3" s="7" t="s">
        <v>20</v>
      </c>
      <c r="E3" s="5" t="s">
        <v>18</v>
      </c>
      <c r="F3" s="6" t="s">
        <v>19</v>
      </c>
      <c r="G3" s="7" t="s">
        <v>20</v>
      </c>
    </row>
    <row r="4" spans="1:7" x14ac:dyDescent="0.2">
      <c r="A4" s="8"/>
      <c r="B4" s="8"/>
      <c r="C4" s="8"/>
      <c r="D4" s="8"/>
      <c r="E4" s="8"/>
      <c r="F4" s="8"/>
      <c r="G4" s="8"/>
    </row>
    <row r="5" spans="1:7" x14ac:dyDescent="0.2">
      <c r="A5" s="8" t="s">
        <v>116</v>
      </c>
      <c r="B5" s="9">
        <v>351.37612118999994</v>
      </c>
      <c r="C5" s="9">
        <v>733.54823918000022</v>
      </c>
      <c r="D5" s="9">
        <v>1084.9243603700002</v>
      </c>
      <c r="E5" s="9">
        <v>284.49576902999996</v>
      </c>
      <c r="F5" s="9">
        <v>563.44110022000018</v>
      </c>
      <c r="G5" s="9">
        <v>847.9368692500002</v>
      </c>
    </row>
    <row r="6" spans="1:7" x14ac:dyDescent="0.2">
      <c r="A6" s="8" t="s">
        <v>117</v>
      </c>
      <c r="B6" s="40">
        <v>969.74603765954009</v>
      </c>
      <c r="C6" s="40">
        <v>498.37993999999998</v>
      </c>
      <c r="D6" s="40">
        <v>1468.12597765954</v>
      </c>
      <c r="E6" s="40">
        <v>3451.0631318696301</v>
      </c>
      <c r="F6" s="40">
        <v>681.77139283037002</v>
      </c>
      <c r="G6" s="40">
        <v>4132.8345246999997</v>
      </c>
    </row>
    <row r="7" spans="1:7" x14ac:dyDescent="0.2">
      <c r="A7" s="14" t="s">
        <v>118</v>
      </c>
      <c r="B7" s="15">
        <v>1321.12215884954</v>
      </c>
      <c r="C7" s="15">
        <v>1231.9281791800001</v>
      </c>
      <c r="D7" s="15">
        <v>2553.0503380295404</v>
      </c>
      <c r="E7" s="15">
        <v>3735.5589008996299</v>
      </c>
      <c r="F7" s="15">
        <v>1245.2124930503701</v>
      </c>
      <c r="G7" s="15">
        <v>4980.7713939499999</v>
      </c>
    </row>
    <row r="8" spans="1:7" x14ac:dyDescent="0.2">
      <c r="A8" s="8"/>
      <c r="B8" s="9"/>
      <c r="C8" s="9"/>
      <c r="D8" s="9"/>
      <c r="E8" s="9"/>
      <c r="F8" s="9"/>
      <c r="G8" s="9"/>
    </row>
    <row r="9" spans="1:7" x14ac:dyDescent="0.2">
      <c r="A9" s="8" t="s">
        <v>139</v>
      </c>
      <c r="B9" s="9"/>
      <c r="C9" s="9"/>
      <c r="D9" s="9">
        <v>10352.734999999999</v>
      </c>
      <c r="E9" s="9"/>
      <c r="F9" s="9"/>
      <c r="G9" s="9">
        <v>12202.014999999999</v>
      </c>
    </row>
    <row r="10" spans="1:7" x14ac:dyDescent="0.2">
      <c r="A10" s="8" t="s">
        <v>119</v>
      </c>
      <c r="B10" s="9"/>
      <c r="C10" s="9"/>
      <c r="D10" s="9">
        <v>11.882999999999999</v>
      </c>
      <c r="E10" s="9"/>
      <c r="F10" s="9"/>
      <c r="G10" s="9">
        <v>13.007999999999999</v>
      </c>
    </row>
    <row r="11" spans="1:7" x14ac:dyDescent="0.2">
      <c r="A11" s="8"/>
      <c r="B11" s="8"/>
      <c r="C11" s="8"/>
      <c r="D11" s="8"/>
      <c r="E11" s="8"/>
      <c r="F11" s="8"/>
      <c r="G11" s="8"/>
    </row>
    <row r="12" spans="1:7" ht="13.5" thickBot="1" x14ac:dyDescent="0.25">
      <c r="A12" s="27" t="s">
        <v>171</v>
      </c>
      <c r="B12" s="28"/>
      <c r="C12" s="28"/>
      <c r="D12" s="28">
        <v>-7811.5676619704582</v>
      </c>
      <c r="E12" s="28"/>
      <c r="F12" s="28"/>
      <c r="G12" s="28">
        <v>-7234.2516060499993</v>
      </c>
    </row>
    <row r="13" spans="1:7" ht="13.5" thickTop="1" x14ac:dyDescent="0.2"/>
  </sheetData>
  <mergeCells count="2">
    <mergeCell ref="B2:D2"/>
    <mergeCell ref="E2:G2"/>
  </mergeCells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27"/>
  <sheetViews>
    <sheetView showGridLines="0" workbookViewId="0">
      <selection activeCell="J17" sqref="J17"/>
    </sheetView>
  </sheetViews>
  <sheetFormatPr defaultRowHeight="12.75" x14ac:dyDescent="0.2"/>
  <cols>
    <col min="1" max="1" width="56.85546875" customWidth="1"/>
    <col min="2" max="3" width="10" customWidth="1"/>
  </cols>
  <sheetData>
    <row r="2" spans="1:5" x14ac:dyDescent="0.2">
      <c r="A2" s="3" t="s">
        <v>100</v>
      </c>
      <c r="B2" s="99"/>
      <c r="C2" s="101"/>
      <c r="D2" s="99"/>
      <c r="E2" s="101"/>
    </row>
    <row r="3" spans="1:5" x14ac:dyDescent="0.2">
      <c r="A3" s="4" t="s">
        <v>2</v>
      </c>
      <c r="B3" s="5" t="s">
        <v>216</v>
      </c>
      <c r="C3" s="7" t="s">
        <v>217</v>
      </c>
      <c r="D3" s="5" t="s">
        <v>209</v>
      </c>
      <c r="E3" s="7" t="s">
        <v>210</v>
      </c>
    </row>
    <row r="4" spans="1:5" x14ac:dyDescent="0.2">
      <c r="A4" s="8"/>
      <c r="B4" s="8"/>
      <c r="C4" s="8"/>
      <c r="D4" s="8"/>
      <c r="E4" s="8"/>
    </row>
    <row r="5" spans="1:5" x14ac:dyDescent="0.2">
      <c r="A5" s="14" t="s">
        <v>21</v>
      </c>
      <c r="B5" s="15">
        <v>2934.3029999999999</v>
      </c>
      <c r="C5" s="15">
        <v>2754.4009999999998</v>
      </c>
      <c r="D5" s="15">
        <v>7907.9390000000003</v>
      </c>
      <c r="E5" s="15">
        <v>8575.6119999999992</v>
      </c>
    </row>
    <row r="6" spans="1:5" x14ac:dyDescent="0.2">
      <c r="A6" s="8"/>
      <c r="B6" s="9"/>
      <c r="C6" s="9"/>
      <c r="D6" s="9"/>
      <c r="E6" s="9"/>
    </row>
    <row r="7" spans="1:5" x14ac:dyDescent="0.2">
      <c r="A7" s="14" t="s">
        <v>22</v>
      </c>
      <c r="B7" s="15"/>
      <c r="C7" s="15"/>
      <c r="D7" s="15"/>
      <c r="E7" s="15"/>
    </row>
    <row r="8" spans="1:5" x14ac:dyDescent="0.2">
      <c r="A8" s="30" t="s">
        <v>23</v>
      </c>
      <c r="B8" s="9">
        <v>-74.602000000000004</v>
      </c>
      <c r="C8" s="9">
        <v>-241.43600000000001</v>
      </c>
      <c r="D8" s="9">
        <v>-242.631</v>
      </c>
      <c r="E8" s="9">
        <v>-294.87900000000002</v>
      </c>
    </row>
    <row r="9" spans="1:5" x14ac:dyDescent="0.2">
      <c r="A9" s="30" t="s">
        <v>101</v>
      </c>
      <c r="B9" s="9">
        <v>-417.221</v>
      </c>
      <c r="C9" s="9">
        <v>-436.88499999999999</v>
      </c>
      <c r="D9" s="9">
        <v>-1266.665</v>
      </c>
      <c r="E9" s="9">
        <v>-1288.7180000000001</v>
      </c>
    </row>
    <row r="10" spans="1:5" x14ac:dyDescent="0.2">
      <c r="A10" s="30" t="s">
        <v>157</v>
      </c>
      <c r="B10" s="9">
        <v>4.5350000000000001</v>
      </c>
      <c r="C10" s="9">
        <v>3.2719999999999998</v>
      </c>
      <c r="D10" s="9">
        <v>-1.766</v>
      </c>
      <c r="E10" s="9">
        <v>0.1</v>
      </c>
    </row>
    <row r="11" spans="1:5" x14ac:dyDescent="0.2">
      <c r="A11" s="30" t="s">
        <v>172</v>
      </c>
      <c r="B11" s="9">
        <v>161.762</v>
      </c>
      <c r="C11" s="9">
        <v>75.402000000000001</v>
      </c>
      <c r="D11" s="9">
        <v>192.27</v>
      </c>
      <c r="E11" s="9">
        <v>175.09100000000001</v>
      </c>
    </row>
    <row r="12" spans="1:5" x14ac:dyDescent="0.2">
      <c r="A12" s="30" t="s">
        <v>142</v>
      </c>
      <c r="B12" s="9">
        <v>120.40600000000001</v>
      </c>
      <c r="C12" s="9">
        <v>-132.89500000000001</v>
      </c>
      <c r="D12" s="9">
        <v>-134.511</v>
      </c>
      <c r="E12" s="9">
        <v>-447.30099999999999</v>
      </c>
    </row>
    <row r="13" spans="1:5" x14ac:dyDescent="0.2">
      <c r="A13" s="33"/>
      <c r="B13" s="34">
        <v>2729.183</v>
      </c>
      <c r="C13" s="34">
        <v>2021.8589999999999</v>
      </c>
      <c r="D13" s="34">
        <v>6454.6360000000004</v>
      </c>
      <c r="E13" s="34">
        <v>6719.9049999999988</v>
      </c>
    </row>
    <row r="14" spans="1:5" x14ac:dyDescent="0.2">
      <c r="A14" s="41" t="s">
        <v>68</v>
      </c>
      <c r="B14" s="42">
        <v>0.2707868984967296</v>
      </c>
      <c r="C14" s="42">
        <v>0.27947497822548456</v>
      </c>
      <c r="D14" s="42">
        <v>0.27783146873038228</v>
      </c>
      <c r="E14" s="42">
        <v>0.29146706687073709</v>
      </c>
    </row>
    <row r="15" spans="1:5" ht="13.5" thickBot="1" x14ac:dyDescent="0.25">
      <c r="A15" s="21" t="s">
        <v>24</v>
      </c>
      <c r="B15" s="43">
        <v>-739.02700000000004</v>
      </c>
      <c r="C15" s="43">
        <v>-565.05899999999997</v>
      </c>
      <c r="D15" s="43">
        <v>-1793.3009999999999</v>
      </c>
      <c r="E15" s="43">
        <v>-1958.6310000000001</v>
      </c>
    </row>
    <row r="16" spans="1:5" ht="13.5" thickTop="1" x14ac:dyDescent="0.2">
      <c r="A16" s="8"/>
      <c r="B16" s="9"/>
      <c r="C16" s="9"/>
      <c r="D16" s="9"/>
      <c r="E16" s="9"/>
    </row>
    <row r="17" spans="1:5" x14ac:dyDescent="0.2">
      <c r="A17" s="14" t="s">
        <v>73</v>
      </c>
      <c r="B17" s="15"/>
      <c r="C17" s="15"/>
      <c r="D17" s="15"/>
      <c r="E17" s="15"/>
    </row>
    <row r="18" spans="1:5" x14ac:dyDescent="0.2">
      <c r="A18" s="30" t="s">
        <v>102</v>
      </c>
      <c r="B18" s="9">
        <v>995.65899999999999</v>
      </c>
      <c r="C18" s="9">
        <v>538.07799999999997</v>
      </c>
      <c r="D18" s="9">
        <v>1649.0419999999999</v>
      </c>
      <c r="E18" s="9">
        <v>1263.3440000000001</v>
      </c>
    </row>
    <row r="19" spans="1:5" x14ac:dyDescent="0.2">
      <c r="A19" s="30" t="s">
        <v>103</v>
      </c>
      <c r="B19" s="9">
        <v>46.348999999999997</v>
      </c>
      <c r="C19" s="9">
        <v>17.940000000000001</v>
      </c>
      <c r="D19" s="9">
        <v>128.922</v>
      </c>
      <c r="E19" s="9">
        <v>54.487000000000002</v>
      </c>
    </row>
    <row r="20" spans="1:5" x14ac:dyDescent="0.2">
      <c r="A20" s="65" t="s">
        <v>223</v>
      </c>
      <c r="B20" s="9">
        <v>-2974.078</v>
      </c>
      <c r="C20" s="24">
        <v>0</v>
      </c>
      <c r="D20" s="9">
        <v>-2974.078</v>
      </c>
      <c r="E20" s="24">
        <v>0</v>
      </c>
    </row>
    <row r="21" spans="1:5" x14ac:dyDescent="0.2">
      <c r="A21" s="65" t="s">
        <v>220</v>
      </c>
      <c r="B21" s="24">
        <v>0</v>
      </c>
      <c r="C21" s="9">
        <v>-87.57</v>
      </c>
      <c r="D21" s="24">
        <v>0</v>
      </c>
      <c r="E21" s="9">
        <v>-87.57</v>
      </c>
    </row>
    <row r="22" spans="1:5" x14ac:dyDescent="0.2">
      <c r="A22" s="30" t="s">
        <v>74</v>
      </c>
      <c r="B22" s="9">
        <v>-126.71599999999999</v>
      </c>
      <c r="C22" s="9">
        <v>234.316</v>
      </c>
      <c r="D22" s="9">
        <v>-367.37</v>
      </c>
      <c r="E22" s="9">
        <v>66.653999999999996</v>
      </c>
    </row>
    <row r="23" spans="1:5" x14ac:dyDescent="0.2">
      <c r="A23" s="8"/>
      <c r="B23" s="9"/>
      <c r="C23" s="9"/>
      <c r="D23" s="9"/>
      <c r="E23" s="9"/>
    </row>
    <row r="24" spans="1:5" x14ac:dyDescent="0.2">
      <c r="A24" s="33" t="s">
        <v>75</v>
      </c>
      <c r="B24" s="34">
        <v>-2797.8130000000001</v>
      </c>
      <c r="C24" s="34">
        <v>137.70500000000001</v>
      </c>
      <c r="D24" s="34">
        <v>-3356.7849999999999</v>
      </c>
      <c r="E24" s="34">
        <v>-661.71600000000012</v>
      </c>
    </row>
    <row r="25" spans="1:5" ht="13.5" thickBot="1" x14ac:dyDescent="0.25">
      <c r="A25" s="44" t="s">
        <v>25</v>
      </c>
      <c r="B25" s="45">
        <v>0.95348469466173069</v>
      </c>
      <c r="C25" s="45">
        <v>-4.9994536017086845E-2</v>
      </c>
      <c r="D25" s="45">
        <v>0.42448291520711018</v>
      </c>
      <c r="E25" s="45">
        <v>7.7162539536536887E-2</v>
      </c>
    </row>
    <row r="26" spans="1:5" ht="14.25" thickTop="1" thickBot="1" x14ac:dyDescent="0.25">
      <c r="A26" s="102" t="s">
        <v>224</v>
      </c>
      <c r="B26" s="45">
        <v>-6.0070483518573192E-2</v>
      </c>
      <c r="C26" s="45">
        <v>-4.9994536017086845E-2</v>
      </c>
      <c r="D26" s="45">
        <v>4.8395289847329354E-2</v>
      </c>
      <c r="E26" s="45">
        <v>7.7162539536536887E-2</v>
      </c>
    </row>
    <row r="27" spans="1:5" ht="13.5" thickTop="1" x14ac:dyDescent="0.2"/>
  </sheetData>
  <phoneticPr fontId="3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11"/>
  <sheetViews>
    <sheetView showGridLines="0" workbookViewId="0">
      <selection activeCell="I26" sqref="I26"/>
    </sheetView>
  </sheetViews>
  <sheetFormatPr defaultRowHeight="12.75" x14ac:dyDescent="0.2"/>
  <cols>
    <col min="1" max="1" width="22.85546875" customWidth="1"/>
    <col min="2" max="2" width="15.42578125" bestFit="1" customWidth="1"/>
    <col min="3" max="3" width="10.28515625" customWidth="1"/>
  </cols>
  <sheetData>
    <row r="2" spans="1:3" x14ac:dyDescent="0.2">
      <c r="A2" s="106" t="s">
        <v>131</v>
      </c>
      <c r="B2" s="107"/>
      <c r="C2" s="107"/>
    </row>
    <row r="3" spans="1:3" x14ac:dyDescent="0.2">
      <c r="A3" s="8"/>
      <c r="B3" s="46" t="s">
        <v>27</v>
      </c>
      <c r="C3" s="46" t="s">
        <v>173</v>
      </c>
    </row>
    <row r="4" spans="1:3" x14ac:dyDescent="0.2">
      <c r="A4" s="8" t="s">
        <v>28</v>
      </c>
      <c r="B4" s="47">
        <v>9727217492</v>
      </c>
      <c r="C4" s="31">
        <v>0.61877279523522222</v>
      </c>
    </row>
    <row r="5" spans="1:3" x14ac:dyDescent="0.2">
      <c r="A5" s="8" t="s">
        <v>29</v>
      </c>
      <c r="B5" s="47">
        <v>1608916101</v>
      </c>
      <c r="C5" s="31">
        <v>0.10234720401116791</v>
      </c>
    </row>
    <row r="6" spans="1:3" x14ac:dyDescent="0.2">
      <c r="A6" s="8" t="s">
        <v>30</v>
      </c>
      <c r="B6" s="47">
        <v>4384042806</v>
      </c>
      <c r="C6" s="31">
        <v>0.27888000075360986</v>
      </c>
    </row>
    <row r="7" spans="1:3" x14ac:dyDescent="0.2">
      <c r="A7" s="33" t="s">
        <v>31</v>
      </c>
      <c r="B7" s="48">
        <v>15720176399</v>
      </c>
      <c r="C7" s="49">
        <v>1</v>
      </c>
    </row>
    <row r="8" spans="1:3" x14ac:dyDescent="0.2">
      <c r="A8" s="8" t="s">
        <v>32</v>
      </c>
      <c r="B8" s="47">
        <v>1970912</v>
      </c>
      <c r="C8" s="50"/>
    </row>
    <row r="9" spans="1:3" ht="13.5" thickBot="1" x14ac:dyDescent="0.25">
      <c r="A9" s="27" t="s">
        <v>33</v>
      </c>
      <c r="B9" s="51">
        <v>15722147311</v>
      </c>
      <c r="C9" s="52"/>
    </row>
    <row r="10" spans="1:3" ht="13.5" thickTop="1" x14ac:dyDescent="0.2">
      <c r="A10" s="8" t="s">
        <v>174</v>
      </c>
      <c r="B10" s="47">
        <v>3129955130</v>
      </c>
      <c r="C10" s="26">
        <v>0.19910432622111698</v>
      </c>
    </row>
    <row r="11" spans="1:3" x14ac:dyDescent="0.2">
      <c r="A11" s="8" t="s">
        <v>34</v>
      </c>
      <c r="B11" s="47">
        <v>1254087676</v>
      </c>
      <c r="C11" s="26">
        <v>7.9775674532492888E-2</v>
      </c>
    </row>
  </sheetData>
  <mergeCells count="1">
    <mergeCell ref="A2:C2"/>
  </mergeCells>
  <phoneticPr fontId="3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5"/>
  <sheetViews>
    <sheetView showGridLines="0" workbookViewId="0">
      <selection activeCell="I16" sqref="I16"/>
    </sheetView>
  </sheetViews>
  <sheetFormatPr defaultRowHeight="12.75" x14ac:dyDescent="0.2"/>
  <cols>
    <col min="1" max="1" width="37.7109375" customWidth="1"/>
    <col min="2" max="3" width="10" customWidth="1"/>
  </cols>
  <sheetData>
    <row r="2" spans="1:5" x14ac:dyDescent="0.2">
      <c r="A2" s="3" t="s">
        <v>120</v>
      </c>
      <c r="B2" s="66"/>
      <c r="C2" s="68"/>
      <c r="D2" s="66"/>
      <c r="E2" s="68"/>
    </row>
    <row r="3" spans="1:5" x14ac:dyDescent="0.2">
      <c r="A3" s="4" t="s">
        <v>2</v>
      </c>
      <c r="B3" s="5" t="s">
        <v>216</v>
      </c>
      <c r="C3" s="7" t="s">
        <v>217</v>
      </c>
      <c r="D3" s="5" t="s">
        <v>209</v>
      </c>
      <c r="E3" s="7" t="s">
        <v>210</v>
      </c>
    </row>
    <row r="4" spans="1:5" x14ac:dyDescent="0.2">
      <c r="A4" s="8"/>
      <c r="B4" s="8"/>
      <c r="C4" s="8"/>
      <c r="D4" s="8"/>
      <c r="E4" s="8"/>
    </row>
    <row r="5" spans="1:5" ht="13.5" thickBot="1" x14ac:dyDescent="0.25">
      <c r="A5" s="27" t="s">
        <v>89</v>
      </c>
      <c r="B5" s="28">
        <v>0.24399999999999999</v>
      </c>
      <c r="C5" s="28">
        <v>2831.1590000000001</v>
      </c>
      <c r="D5" s="28">
        <v>4212.527</v>
      </c>
      <c r="E5" s="28">
        <v>7664.2729999999992</v>
      </c>
    </row>
    <row r="6" spans="1:5" ht="13.5" thickTop="1" x14ac:dyDescent="0.2">
      <c r="A6" s="8" t="s">
        <v>76</v>
      </c>
      <c r="B6" s="9">
        <v>136.267</v>
      </c>
      <c r="C6" s="9">
        <v>60.947000000000003</v>
      </c>
      <c r="D6" s="9">
        <v>338.64800000000002</v>
      </c>
      <c r="E6" s="9">
        <v>249.62299999999999</v>
      </c>
    </row>
    <row r="7" spans="1:5" x14ac:dyDescent="0.2">
      <c r="A7" s="8" t="s">
        <v>26</v>
      </c>
      <c r="B7" s="9">
        <v>2797.8130000000001</v>
      </c>
      <c r="C7" s="9">
        <v>-137.70500000000001</v>
      </c>
      <c r="D7" s="9">
        <v>3356.7849999999999</v>
      </c>
      <c r="E7" s="9">
        <v>661.71600000000001</v>
      </c>
    </row>
    <row r="8" spans="1:5" ht="13.5" thickBot="1" x14ac:dyDescent="0.25">
      <c r="A8" s="27" t="s">
        <v>104</v>
      </c>
      <c r="B8" s="28">
        <v>2934.3240000000001</v>
      </c>
      <c r="C8" s="28">
        <v>2754.4010000000003</v>
      </c>
      <c r="D8" s="28">
        <v>7907.96</v>
      </c>
      <c r="E8" s="28">
        <v>8575.6119999999992</v>
      </c>
    </row>
    <row r="9" spans="1:5" ht="13.5" thickTop="1" x14ac:dyDescent="0.2">
      <c r="A9" s="8" t="s">
        <v>157</v>
      </c>
      <c r="B9" s="9">
        <v>4.5350000000000001</v>
      </c>
      <c r="C9" s="9">
        <v>3.2719999999999998</v>
      </c>
      <c r="D9" s="9">
        <v>-1.766</v>
      </c>
      <c r="E9" s="9">
        <v>9.9999999999999645E-2</v>
      </c>
    </row>
    <row r="10" spans="1:5" x14ac:dyDescent="0.2">
      <c r="A10" s="8" t="s">
        <v>99</v>
      </c>
      <c r="B10" s="9">
        <v>674.93200000000002</v>
      </c>
      <c r="C10" s="9">
        <v>611.08000000000004</v>
      </c>
      <c r="D10" s="9">
        <v>2246.3490000000002</v>
      </c>
      <c r="E10" s="9">
        <v>2204.4409999999998</v>
      </c>
    </row>
    <row r="11" spans="1:5" x14ac:dyDescent="0.2">
      <c r="A11" s="8" t="s">
        <v>137</v>
      </c>
      <c r="B11" s="9">
        <v>20.492999999999999</v>
      </c>
      <c r="C11" s="9">
        <v>12.827</v>
      </c>
      <c r="D11" s="9">
        <v>81.271999999999991</v>
      </c>
      <c r="E11" s="9">
        <v>-16.868000000000002</v>
      </c>
    </row>
    <row r="12" spans="1:5" ht="13.5" thickBot="1" x14ac:dyDescent="0.25">
      <c r="A12" s="27" t="s">
        <v>11</v>
      </c>
      <c r="B12" s="28">
        <v>3634.2840000000001</v>
      </c>
      <c r="C12" s="28">
        <v>3381.5800000000004</v>
      </c>
      <c r="D12" s="28">
        <v>10233.815000000002</v>
      </c>
      <c r="E12" s="28">
        <v>10763.284999999998</v>
      </c>
    </row>
    <row r="13" spans="1:5" ht="13.5" thickTop="1" x14ac:dyDescent="0.2">
      <c r="A13" s="8" t="s">
        <v>105</v>
      </c>
      <c r="B13" s="9">
        <v>917.673</v>
      </c>
      <c r="C13" s="9">
        <v>1069.1759999999999</v>
      </c>
      <c r="D13" s="9">
        <v>2617.6390000000001</v>
      </c>
      <c r="E13" s="9">
        <v>2860.1759999999999</v>
      </c>
    </row>
    <row r="14" spans="1:5" ht="13.5" thickBot="1" x14ac:dyDescent="0.25">
      <c r="A14" s="27" t="s">
        <v>6</v>
      </c>
      <c r="B14" s="28">
        <v>4551.9570000000003</v>
      </c>
      <c r="C14" s="28">
        <v>4450.7560000000003</v>
      </c>
      <c r="D14" s="28">
        <v>12851.454000000002</v>
      </c>
      <c r="E14" s="28">
        <v>13623.460999999998</v>
      </c>
    </row>
    <row r="15" spans="1:5" ht="13.5" thickTop="1" x14ac:dyDescent="0.2"/>
  </sheetData>
  <phoneticPr fontId="3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V39"/>
  <sheetViews>
    <sheetView showGridLines="0" zoomScale="85" zoomScaleNormal="85" workbookViewId="0">
      <selection activeCell="Q46" sqref="Q46"/>
    </sheetView>
  </sheetViews>
  <sheetFormatPr defaultRowHeight="12.75" x14ac:dyDescent="0.2"/>
  <cols>
    <col min="1" max="1" width="38.140625" bestFit="1" customWidth="1"/>
    <col min="2" max="22" width="10" customWidth="1"/>
  </cols>
  <sheetData>
    <row r="2" spans="1:22" x14ac:dyDescent="0.2">
      <c r="A2" s="3" t="s">
        <v>106</v>
      </c>
      <c r="B2" s="103" t="s">
        <v>166</v>
      </c>
      <c r="C2" s="104"/>
      <c r="D2" s="104"/>
      <c r="E2" s="104"/>
      <c r="F2" s="104"/>
      <c r="G2" s="104"/>
      <c r="H2" s="104"/>
      <c r="I2" s="104"/>
      <c r="J2" s="105"/>
      <c r="K2" s="103" t="s">
        <v>140</v>
      </c>
      <c r="L2" s="104"/>
      <c r="M2" s="105"/>
      <c r="N2" s="103" t="s">
        <v>126</v>
      </c>
      <c r="O2" s="104"/>
      <c r="P2" s="105"/>
      <c r="Q2" s="103" t="s">
        <v>65</v>
      </c>
      <c r="R2" s="104"/>
      <c r="S2" s="105"/>
      <c r="T2" s="103" t="s">
        <v>108</v>
      </c>
      <c r="U2" s="104"/>
      <c r="V2" s="105"/>
    </row>
    <row r="3" spans="1:22" x14ac:dyDescent="0.2">
      <c r="A3" s="53" t="s">
        <v>107</v>
      </c>
      <c r="B3" s="106" t="s">
        <v>175</v>
      </c>
      <c r="C3" s="107"/>
      <c r="D3" s="108"/>
      <c r="E3" s="106" t="s">
        <v>176</v>
      </c>
      <c r="F3" s="107"/>
      <c r="G3" s="108"/>
      <c r="H3" s="106" t="s">
        <v>20</v>
      </c>
      <c r="I3" s="107"/>
      <c r="J3" s="108"/>
      <c r="K3" s="106"/>
      <c r="L3" s="107"/>
      <c r="M3" s="108"/>
      <c r="N3" s="106"/>
      <c r="O3" s="107"/>
      <c r="P3" s="108"/>
      <c r="Q3" s="106"/>
      <c r="R3" s="107"/>
      <c r="S3" s="108"/>
      <c r="T3" s="106" t="s">
        <v>177</v>
      </c>
      <c r="U3" s="107"/>
      <c r="V3" s="108"/>
    </row>
    <row r="4" spans="1:22" x14ac:dyDescent="0.2">
      <c r="A4" s="4"/>
      <c r="B4" s="5" t="s">
        <v>216</v>
      </c>
      <c r="C4" s="6" t="s">
        <v>217</v>
      </c>
      <c r="D4" s="7" t="s">
        <v>1</v>
      </c>
      <c r="E4" s="5" t="s">
        <v>216</v>
      </c>
      <c r="F4" s="6" t="s">
        <v>217</v>
      </c>
      <c r="G4" s="7" t="s">
        <v>1</v>
      </c>
      <c r="H4" s="5" t="s">
        <v>216</v>
      </c>
      <c r="I4" s="6" t="s">
        <v>217</v>
      </c>
      <c r="J4" s="7" t="s">
        <v>1</v>
      </c>
      <c r="K4" s="5" t="s">
        <v>216</v>
      </c>
      <c r="L4" s="6" t="s">
        <v>217</v>
      </c>
      <c r="M4" s="7" t="s">
        <v>1</v>
      </c>
      <c r="N4" s="5" t="s">
        <v>216</v>
      </c>
      <c r="O4" s="6" t="s">
        <v>217</v>
      </c>
      <c r="P4" s="7" t="s">
        <v>1</v>
      </c>
      <c r="Q4" s="5" t="s">
        <v>216</v>
      </c>
      <c r="R4" s="6" t="s">
        <v>217</v>
      </c>
      <c r="S4" s="7" t="s">
        <v>1</v>
      </c>
      <c r="T4" s="5" t="s">
        <v>216</v>
      </c>
      <c r="U4" s="6" t="s">
        <v>217</v>
      </c>
      <c r="V4" s="7" t="s">
        <v>1</v>
      </c>
    </row>
    <row r="5" spans="1:22" x14ac:dyDescent="0.2">
      <c r="A5" s="8" t="s">
        <v>178</v>
      </c>
      <c r="B5" s="9">
        <v>18485.812999999998</v>
      </c>
      <c r="C5" s="9">
        <v>17911.95</v>
      </c>
      <c r="D5" s="10">
        <v>-3.1043427735637098E-2</v>
      </c>
      <c r="E5" s="9">
        <v>6181.8360000000002</v>
      </c>
      <c r="F5" s="9">
        <v>5940.7479999999996</v>
      </c>
      <c r="G5" s="10">
        <v>-3.89994170016804E-2</v>
      </c>
      <c r="H5" s="9">
        <v>24667.648999999998</v>
      </c>
      <c r="I5" s="9">
        <v>23852.698</v>
      </c>
      <c r="J5" s="10">
        <v>-3.30372383683585E-2</v>
      </c>
      <c r="K5" s="9">
        <v>3091.002</v>
      </c>
      <c r="L5" s="9">
        <v>3350.8629999999998</v>
      </c>
      <c r="M5" s="10">
        <v>0.1025284831503</v>
      </c>
      <c r="N5" s="9">
        <v>7810.7259999999997</v>
      </c>
      <c r="O5" s="9">
        <v>7444.0220000000008</v>
      </c>
      <c r="P5" s="10">
        <v>-5.0046691863115597E-2</v>
      </c>
      <c r="Q5" s="9">
        <v>2864.16</v>
      </c>
      <c r="R5" s="9">
        <v>2846.8960000000002</v>
      </c>
      <c r="S5" s="10">
        <v>-6.0275962236746496E-3</v>
      </c>
      <c r="T5" s="9">
        <v>38433.536999999997</v>
      </c>
      <c r="U5" s="9">
        <v>37494.478999999992</v>
      </c>
      <c r="V5" s="10">
        <v>-2.3614218993661399E-2</v>
      </c>
    </row>
    <row r="6" spans="1:22" x14ac:dyDescent="0.2">
      <c r="A6" s="8"/>
      <c r="B6" s="72"/>
      <c r="C6" s="72"/>
      <c r="D6" s="82"/>
      <c r="E6" s="72"/>
      <c r="F6" s="72"/>
      <c r="G6" s="82"/>
      <c r="H6" s="72"/>
      <c r="I6" s="72"/>
      <c r="J6" s="82"/>
      <c r="K6" s="72"/>
      <c r="L6" s="72"/>
      <c r="M6" s="82"/>
      <c r="N6" s="72"/>
      <c r="O6" s="72"/>
      <c r="P6" s="82"/>
      <c r="Q6" s="72"/>
      <c r="R6" s="72"/>
      <c r="S6" s="82"/>
      <c r="T6" s="72"/>
      <c r="U6" s="72"/>
      <c r="V6" s="82"/>
    </row>
    <row r="7" spans="1:22" ht="13.5" thickBot="1" x14ac:dyDescent="0.25">
      <c r="A7" s="54" t="s">
        <v>2</v>
      </c>
      <c r="B7" s="75"/>
      <c r="C7" s="75"/>
      <c r="D7" s="98"/>
      <c r="E7" s="75"/>
      <c r="F7" s="75"/>
      <c r="G7" s="98"/>
      <c r="H7" s="75"/>
      <c r="I7" s="75"/>
      <c r="J7" s="98"/>
      <c r="K7" s="75"/>
      <c r="L7" s="75"/>
      <c r="M7" s="98"/>
      <c r="N7" s="75"/>
      <c r="O7" s="75"/>
      <c r="P7" s="98"/>
      <c r="Q7" s="75"/>
      <c r="R7" s="75"/>
      <c r="S7" s="98"/>
      <c r="T7" s="75"/>
      <c r="U7" s="75"/>
      <c r="V7" s="98"/>
    </row>
    <row r="8" spans="1:22" ht="13.5" thickTop="1" x14ac:dyDescent="0.2">
      <c r="A8" s="8" t="s">
        <v>91</v>
      </c>
      <c r="B8" s="9">
        <v>5188.0290000000005</v>
      </c>
      <c r="C8" s="9">
        <v>5256.7920000000004</v>
      </c>
      <c r="D8" s="10">
        <v>1.32541664666871E-2</v>
      </c>
      <c r="E8" s="9">
        <v>845.10799999999995</v>
      </c>
      <c r="F8" s="9">
        <v>903.96100000000001</v>
      </c>
      <c r="G8" s="10">
        <v>6.9639620024896196E-2</v>
      </c>
      <c r="H8" s="9">
        <v>6033.1370000000006</v>
      </c>
      <c r="I8" s="9">
        <v>6160.7530000000006</v>
      </c>
      <c r="J8" s="10">
        <v>2.1152511537530099E-2</v>
      </c>
      <c r="K8" s="9">
        <v>1163.194</v>
      </c>
      <c r="L8" s="9">
        <v>1572.076</v>
      </c>
      <c r="M8" s="10">
        <v>0.16539379650519201</v>
      </c>
      <c r="N8" s="9">
        <v>2434.8049999999998</v>
      </c>
      <c r="O8" s="9">
        <v>1290.1409999999996</v>
      </c>
      <c r="P8" s="10">
        <v>0.139200026091366</v>
      </c>
      <c r="Q8" s="9">
        <v>1731.1669999999999</v>
      </c>
      <c r="R8" s="9">
        <v>2040.7729999999999</v>
      </c>
      <c r="S8" s="10">
        <v>4.0591693349053002E-3</v>
      </c>
      <c r="T8" s="9">
        <v>11362.303</v>
      </c>
      <c r="U8" s="9">
        <v>11063.742999999999</v>
      </c>
      <c r="V8" s="10">
        <v>5.7990193024040897E-2</v>
      </c>
    </row>
    <row r="9" spans="1:22" x14ac:dyDescent="0.2">
      <c r="A9" s="56" t="s">
        <v>109</v>
      </c>
      <c r="B9" s="42">
        <v>0.45660012763257596</v>
      </c>
      <c r="C9" s="42">
        <v>0.47513685016002277</v>
      </c>
      <c r="D9" s="10"/>
      <c r="E9" s="42">
        <v>7.4378231244141252E-2</v>
      </c>
      <c r="F9" s="42">
        <v>8.1704808219062952E-2</v>
      </c>
      <c r="G9" s="10"/>
      <c r="H9" s="42">
        <v>0.53097835887671718</v>
      </c>
      <c r="I9" s="42">
        <v>0.55684165837908572</v>
      </c>
      <c r="J9" s="10"/>
      <c r="K9" s="42">
        <v>0.10237308404818987</v>
      </c>
      <c r="L9" s="42">
        <v>0.14209259922252354</v>
      </c>
      <c r="M9" s="10"/>
      <c r="N9" s="42">
        <v>0.2142879836948548</v>
      </c>
      <c r="O9" s="42">
        <v>0.11660981279120455</v>
      </c>
      <c r="P9" s="10"/>
      <c r="Q9" s="42">
        <v>0.15236057338023815</v>
      </c>
      <c r="R9" s="42">
        <v>0.18445592960718629</v>
      </c>
      <c r="S9" s="10"/>
      <c r="T9" s="42">
        <v>1</v>
      </c>
      <c r="U9" s="42">
        <v>1</v>
      </c>
      <c r="V9" s="10"/>
    </row>
    <row r="10" spans="1:22" x14ac:dyDescent="0.2">
      <c r="A10" s="8" t="s">
        <v>10</v>
      </c>
      <c r="B10" s="9">
        <v>-1913.489</v>
      </c>
      <c r="C10" s="9">
        <v>-1916.421</v>
      </c>
      <c r="D10" s="10">
        <v>1.5322795166316601E-3</v>
      </c>
      <c r="E10" s="9">
        <v>-483.20800000000003</v>
      </c>
      <c r="F10" s="9">
        <v>-346.18799999999999</v>
      </c>
      <c r="G10" s="10">
        <v>-0.283563186039966</v>
      </c>
      <c r="H10" s="9">
        <v>-2396.6970000000001</v>
      </c>
      <c r="I10" s="9">
        <v>-2262.6089999999999</v>
      </c>
      <c r="J10" s="10">
        <v>-2.3692493232811099E-2</v>
      </c>
      <c r="K10" s="9">
        <v>-515.21699999999998</v>
      </c>
      <c r="L10" s="9">
        <v>-718.70699999999999</v>
      </c>
      <c r="M10" s="10">
        <v>0.21339698948060201</v>
      </c>
      <c r="N10" s="9">
        <v>-959.68499999999995</v>
      </c>
      <c r="O10" s="9">
        <v>-687.4970000000003</v>
      </c>
      <c r="P10" s="10">
        <v>0.14647947719864601</v>
      </c>
      <c r="Q10" s="9">
        <v>-610.52300000000002</v>
      </c>
      <c r="R10" s="9">
        <v>-701.9</v>
      </c>
      <c r="S10" s="10">
        <v>-2.23212884690667E-2</v>
      </c>
      <c r="T10" s="9">
        <v>-4482.1220000000003</v>
      </c>
      <c r="U10" s="9">
        <v>-4370.7129999999997</v>
      </c>
      <c r="V10" s="10">
        <v>2.2182675268678301E-2</v>
      </c>
    </row>
    <row r="11" spans="1:22" x14ac:dyDescent="0.2">
      <c r="A11" s="56" t="s">
        <v>109</v>
      </c>
      <c r="B11" s="42">
        <v>0.4269158670826006</v>
      </c>
      <c r="C11" s="42">
        <v>0.43846873496383776</v>
      </c>
      <c r="D11" s="10"/>
      <c r="E11" s="42">
        <v>0.10780786422145582</v>
      </c>
      <c r="F11" s="42">
        <v>7.9206298834995567E-2</v>
      </c>
      <c r="G11" s="10"/>
      <c r="H11" s="42">
        <v>0.53472373130405637</v>
      </c>
      <c r="I11" s="42">
        <v>0.51767503379883328</v>
      </c>
      <c r="J11" s="10"/>
      <c r="K11" s="42">
        <v>0.11494934765274126</v>
      </c>
      <c r="L11" s="42">
        <v>0.16443701519637643</v>
      </c>
      <c r="M11" s="10"/>
      <c r="N11" s="42">
        <v>0.21411398440292342</v>
      </c>
      <c r="O11" s="42">
        <v>0.15729630382960408</v>
      </c>
      <c r="P11" s="10"/>
      <c r="Q11" s="42">
        <v>0.13621293664027886</v>
      </c>
      <c r="R11" s="42">
        <v>0.16059164717518629</v>
      </c>
      <c r="S11" s="10"/>
      <c r="T11" s="42">
        <v>1</v>
      </c>
      <c r="U11" s="42">
        <v>1</v>
      </c>
      <c r="V11" s="10"/>
    </row>
    <row r="12" spans="1:22" x14ac:dyDescent="0.2">
      <c r="A12" s="8" t="s">
        <v>5</v>
      </c>
      <c r="B12" s="9">
        <v>3274.54</v>
      </c>
      <c r="C12" s="9">
        <v>3340.3710000000001</v>
      </c>
      <c r="D12" s="10">
        <v>2.01038924551235E-2</v>
      </c>
      <c r="E12" s="9">
        <v>361.9</v>
      </c>
      <c r="F12" s="9">
        <v>557.77300000000002</v>
      </c>
      <c r="G12" s="10">
        <v>0.54123514783089299</v>
      </c>
      <c r="H12" s="9">
        <v>3636.44</v>
      </c>
      <c r="I12" s="9">
        <v>3898.1440000000002</v>
      </c>
      <c r="J12" s="10">
        <v>7.1967088691137507E-2</v>
      </c>
      <c r="K12" s="9">
        <v>647.97699999999998</v>
      </c>
      <c r="L12" s="9">
        <v>853.36900000000003</v>
      </c>
      <c r="M12" s="10">
        <v>0.127304530304125</v>
      </c>
      <c r="N12" s="9">
        <v>1475.12</v>
      </c>
      <c r="O12" s="9">
        <v>602.64399999999978</v>
      </c>
      <c r="P12" s="10">
        <v>0.13436860032416301</v>
      </c>
      <c r="Q12" s="9">
        <v>1120.644</v>
      </c>
      <c r="R12" s="9">
        <v>1338.873</v>
      </c>
      <c r="S12" s="10">
        <v>1.8431152087549699E-2</v>
      </c>
      <c r="T12" s="9">
        <v>6880.1809999999996</v>
      </c>
      <c r="U12" s="9">
        <v>6693.0299999999988</v>
      </c>
      <c r="V12" s="10">
        <v>8.1401736287979004E-2</v>
      </c>
    </row>
    <row r="13" spans="1:22" x14ac:dyDescent="0.2">
      <c r="A13" s="56" t="s">
        <v>109</v>
      </c>
      <c r="B13" s="42">
        <v>0.47593806035044722</v>
      </c>
      <c r="C13" s="42">
        <v>0.49908203011192248</v>
      </c>
      <c r="D13" s="10"/>
      <c r="E13" s="42">
        <v>5.2600360368426351E-2</v>
      </c>
      <c r="F13" s="42">
        <v>8.3336396221143499E-2</v>
      </c>
      <c r="G13" s="10"/>
      <c r="H13" s="42">
        <v>0.52853842071887358</v>
      </c>
      <c r="I13" s="42">
        <v>0.58241842633306606</v>
      </c>
      <c r="J13" s="10"/>
      <c r="K13" s="42">
        <v>9.4180225781850799E-2</v>
      </c>
      <c r="L13" s="42">
        <v>0.12750114671531432</v>
      </c>
      <c r="M13" s="10"/>
      <c r="N13" s="42">
        <v>0.21440133624391566</v>
      </c>
      <c r="O13" s="42">
        <v>9.0040534705507061E-2</v>
      </c>
      <c r="P13" s="10"/>
      <c r="Q13" s="42">
        <v>0.16288001725536</v>
      </c>
      <c r="R13" s="42">
        <v>0.20003989224611279</v>
      </c>
      <c r="S13" s="10"/>
      <c r="T13" s="42">
        <v>1</v>
      </c>
      <c r="U13" s="42">
        <v>1</v>
      </c>
      <c r="V13" s="10"/>
    </row>
    <row r="14" spans="1:22" x14ac:dyDescent="0.2">
      <c r="A14" s="8" t="s">
        <v>67</v>
      </c>
      <c r="B14" s="9">
        <v>-1767.0840000000001</v>
      </c>
      <c r="C14" s="9">
        <v>-1737.8589999999999</v>
      </c>
      <c r="D14" s="10">
        <v>-1.6538545988758899E-2</v>
      </c>
      <c r="E14" s="9">
        <v>-269.17599999999999</v>
      </c>
      <c r="F14" s="9">
        <v>-265.83300000000003</v>
      </c>
      <c r="G14" s="10">
        <v>-1.2419383600321E-2</v>
      </c>
      <c r="H14" s="9">
        <v>-2036.26</v>
      </c>
      <c r="I14" s="9">
        <v>-2003.692</v>
      </c>
      <c r="J14" s="10">
        <v>-1.5994028267510001E-2</v>
      </c>
      <c r="K14" s="9">
        <v>-308.13900000000001</v>
      </c>
      <c r="L14" s="9">
        <v>-392.45</v>
      </c>
      <c r="M14" s="10">
        <v>7.7271910866368601E-2</v>
      </c>
      <c r="N14" s="9">
        <v>-551.55600000000004</v>
      </c>
      <c r="O14" s="9">
        <v>-361.03300000000013</v>
      </c>
      <c r="P14" s="10">
        <v>0.24014060563196099</v>
      </c>
      <c r="Q14" s="9">
        <v>-603.53</v>
      </c>
      <c r="R14" s="9">
        <v>-752.57100000000003</v>
      </c>
      <c r="S14" s="10">
        <v>6.1030172485212003E-2</v>
      </c>
      <c r="T14" s="9">
        <v>-3499.4850000000001</v>
      </c>
      <c r="U14" s="9">
        <v>-3509.7460000000001</v>
      </c>
      <c r="V14" s="10">
        <v>4.5354051945668099E-2</v>
      </c>
    </row>
    <row r="15" spans="1:22" x14ac:dyDescent="0.2">
      <c r="A15" s="56" t="s">
        <v>109</v>
      </c>
      <c r="B15" s="42">
        <v>0.50495544344382104</v>
      </c>
      <c r="C15" s="42">
        <v>0.49515235575451894</v>
      </c>
      <c r="D15" s="10"/>
      <c r="E15" s="42">
        <v>7.6918746615573422E-2</v>
      </c>
      <c r="F15" s="42">
        <v>7.5741378435932413E-2</v>
      </c>
      <c r="G15" s="10"/>
      <c r="H15" s="42">
        <v>0.58187419005939445</v>
      </c>
      <c r="I15" s="42">
        <v>0.57089373419045142</v>
      </c>
      <c r="J15" s="10"/>
      <c r="K15" s="42">
        <v>8.8052670607246489E-2</v>
      </c>
      <c r="L15" s="42">
        <v>0.11181720842476919</v>
      </c>
      <c r="M15" s="10"/>
      <c r="N15" s="42">
        <v>0.15761061984834912</v>
      </c>
      <c r="O15" s="42">
        <v>0.10286584841182243</v>
      </c>
      <c r="P15" s="10"/>
      <c r="Q15" s="42">
        <v>0.17246251948500993</v>
      </c>
      <c r="R15" s="42">
        <v>0.21442320897295702</v>
      </c>
      <c r="S15" s="10"/>
      <c r="T15" s="42">
        <v>1</v>
      </c>
      <c r="U15" s="42">
        <v>1</v>
      </c>
      <c r="V15" s="10"/>
    </row>
    <row r="16" spans="1:22" x14ac:dyDescent="0.2">
      <c r="A16" s="8" t="s">
        <v>71</v>
      </c>
      <c r="B16" s="9">
        <v>162.626</v>
      </c>
      <c r="C16" s="9">
        <v>111.057</v>
      </c>
      <c r="D16" s="10">
        <v>-0.31710181643771601</v>
      </c>
      <c r="E16" s="9">
        <v>50.969000000000001</v>
      </c>
      <c r="F16" s="9">
        <v>90.570999999999998</v>
      </c>
      <c r="G16" s="10">
        <v>0.77698208715101302</v>
      </c>
      <c r="H16" s="9">
        <v>213.595</v>
      </c>
      <c r="I16" s="9">
        <v>201.62799999999999</v>
      </c>
      <c r="J16" s="10">
        <v>-5.6026592382780502E-2</v>
      </c>
      <c r="K16" s="9">
        <v>31.847000000000001</v>
      </c>
      <c r="L16" s="9">
        <v>3.266</v>
      </c>
      <c r="M16" s="10">
        <v>-0.91782868088045999</v>
      </c>
      <c r="N16" s="9">
        <v>6.3920000000000003</v>
      </c>
      <c r="O16" s="9">
        <v>-12.422000000000004</v>
      </c>
      <c r="P16" s="10">
        <v>0.16095744680851101</v>
      </c>
      <c r="Q16" s="9">
        <v>1.754</v>
      </c>
      <c r="R16" s="9">
        <v>5.8239999999999998</v>
      </c>
      <c r="S16" s="10" t="s">
        <v>8</v>
      </c>
      <c r="T16" s="9">
        <v>253.58799999999999</v>
      </c>
      <c r="U16" s="9">
        <v>198.29599999999999</v>
      </c>
      <c r="V16" s="10">
        <v>-0.14421159518589199</v>
      </c>
    </row>
    <row r="17" spans="1:22" x14ac:dyDescent="0.2">
      <c r="A17" s="56" t="s">
        <v>109</v>
      </c>
      <c r="B17" s="42">
        <v>0.6413000615171065</v>
      </c>
      <c r="C17" s="42">
        <v>0.5600566829386372</v>
      </c>
      <c r="D17" s="10"/>
      <c r="E17" s="42">
        <v>0.2009913718314747</v>
      </c>
      <c r="F17" s="42">
        <v>0.45674648000968249</v>
      </c>
      <c r="G17" s="10"/>
      <c r="H17" s="42">
        <v>0.84229143334858114</v>
      </c>
      <c r="I17" s="42">
        <v>1.0168031629483196</v>
      </c>
      <c r="J17" s="10"/>
      <c r="K17" s="42">
        <v>0.12558559553291165</v>
      </c>
      <c r="L17" s="42">
        <v>1.6470327187638682E-2</v>
      </c>
      <c r="M17" s="10"/>
      <c r="N17" s="42">
        <v>2.520624004290424E-2</v>
      </c>
      <c r="O17" s="42">
        <v>-6.2643724533021361E-2</v>
      </c>
      <c r="P17" s="10"/>
      <c r="Q17" s="42">
        <v>6.9167310756029464E-3</v>
      </c>
      <c r="R17" s="42">
        <v>2.9370234397062978E-2</v>
      </c>
      <c r="S17" s="10"/>
      <c r="T17" s="42">
        <v>1</v>
      </c>
      <c r="U17" s="42">
        <v>1</v>
      </c>
      <c r="V17" s="10"/>
    </row>
    <row r="18" spans="1:22" x14ac:dyDescent="0.2">
      <c r="A18" s="8" t="s">
        <v>11</v>
      </c>
      <c r="B18" s="9">
        <v>1670.0820000000001</v>
      </c>
      <c r="C18" s="9">
        <v>1713.569</v>
      </c>
      <c r="D18" s="10">
        <v>2.6038841206599401E-2</v>
      </c>
      <c r="E18" s="9">
        <v>143.69300000000001</v>
      </c>
      <c r="F18" s="9">
        <v>382.51100000000002</v>
      </c>
      <c r="G18" s="10">
        <v>1.66200162847181</v>
      </c>
      <c r="H18" s="9">
        <v>1813.7750000000001</v>
      </c>
      <c r="I18" s="9">
        <v>2096.08</v>
      </c>
      <c r="J18" s="10">
        <v>0.155644994555554</v>
      </c>
      <c r="K18" s="9">
        <v>371.685</v>
      </c>
      <c r="L18" s="9">
        <v>464.185</v>
      </c>
      <c r="M18" s="10">
        <v>7.7716625514403295E-2</v>
      </c>
      <c r="N18" s="9">
        <v>929.95600000000002</v>
      </c>
      <c r="O18" s="9">
        <v>229.18900000000008</v>
      </c>
      <c r="P18" s="10">
        <v>7.0160493411830699E-2</v>
      </c>
      <c r="Q18" s="9">
        <v>518.86800000000005</v>
      </c>
      <c r="R18" s="9">
        <v>592.12599999999998</v>
      </c>
      <c r="S18" s="10">
        <v>-2.42467641095616E-2</v>
      </c>
      <c r="T18" s="9">
        <v>3634.2840000000001</v>
      </c>
      <c r="U18" s="9">
        <v>3381.58</v>
      </c>
      <c r="V18" s="10">
        <v>0.100481532884931</v>
      </c>
    </row>
    <row r="19" spans="1:22" x14ac:dyDescent="0.2">
      <c r="A19" s="56" t="s">
        <v>109</v>
      </c>
      <c r="B19" s="42">
        <v>0.45953535827139541</v>
      </c>
      <c r="C19" s="42">
        <v>0.50673620023775867</v>
      </c>
      <c r="D19" s="10"/>
      <c r="E19" s="42">
        <v>3.9538186889081867E-2</v>
      </c>
      <c r="F19" s="42">
        <v>0.11311605817398969</v>
      </c>
      <c r="G19" s="10"/>
      <c r="H19" s="42">
        <v>0.49907354516047731</v>
      </c>
      <c r="I19" s="42">
        <v>0.61985225841174829</v>
      </c>
      <c r="J19" s="10"/>
      <c r="K19" s="42">
        <v>0.10227186427918127</v>
      </c>
      <c r="L19" s="42">
        <v>0.13726867322375932</v>
      </c>
      <c r="M19" s="10"/>
      <c r="N19" s="42">
        <v>0.25588424019696865</v>
      </c>
      <c r="O19" s="42">
        <v>6.7775714311061719E-2</v>
      </c>
      <c r="P19" s="10"/>
      <c r="Q19" s="42">
        <v>0.14277035036337282</v>
      </c>
      <c r="R19" s="42">
        <v>0.17510335405343064</v>
      </c>
      <c r="S19" s="10"/>
      <c r="T19" s="42">
        <v>1</v>
      </c>
      <c r="U19" s="42">
        <v>1</v>
      </c>
      <c r="V19" s="10"/>
    </row>
    <row r="20" spans="1:22" x14ac:dyDescent="0.2">
      <c r="A20" s="8" t="s">
        <v>6</v>
      </c>
      <c r="B20" s="9">
        <v>2187.3589999999999</v>
      </c>
      <c r="C20" s="9">
        <v>2192.9850000000001</v>
      </c>
      <c r="D20" s="10">
        <v>2.57205150137678E-3</v>
      </c>
      <c r="E20" s="9">
        <v>189.89599999999999</v>
      </c>
      <c r="F20" s="9">
        <v>448.24299999999999</v>
      </c>
      <c r="G20" s="10">
        <v>1.36046572860934</v>
      </c>
      <c r="H20" s="9">
        <v>2377.2550000000001</v>
      </c>
      <c r="I20" s="9">
        <v>2641.2280000000001</v>
      </c>
      <c r="J20" s="10">
        <v>0.11104109571754001</v>
      </c>
      <c r="K20" s="9">
        <v>474.15899999999999</v>
      </c>
      <c r="L20" s="9">
        <v>584.71500000000003</v>
      </c>
      <c r="M20" s="10">
        <v>5.81099590127074E-2</v>
      </c>
      <c r="N20" s="9">
        <v>1101.78</v>
      </c>
      <c r="O20" s="9">
        <v>572.50999999999976</v>
      </c>
      <c r="P20" s="10">
        <v>0.14530535722009</v>
      </c>
      <c r="Q20" s="9">
        <v>598.76300000000003</v>
      </c>
      <c r="R20" s="9">
        <v>652.303</v>
      </c>
      <c r="S20" s="10">
        <v>-6.9594714436262806E-2</v>
      </c>
      <c r="T20" s="9">
        <v>4551.9570000000003</v>
      </c>
      <c r="U20" s="9">
        <v>4450.7559999999994</v>
      </c>
      <c r="V20" s="10">
        <v>8.9642781221888193E-2</v>
      </c>
    </row>
    <row r="21" spans="1:22" x14ac:dyDescent="0.2">
      <c r="A21" s="56" t="s">
        <v>109</v>
      </c>
      <c r="B21" s="42">
        <v>0.48053156038161166</v>
      </c>
      <c r="C21" s="42">
        <v>0.49272191061473608</v>
      </c>
      <c r="D21" s="10"/>
      <c r="E21" s="42">
        <v>4.1717441531191959E-2</v>
      </c>
      <c r="F21" s="42">
        <v>0.10071165437961552</v>
      </c>
      <c r="G21" s="10"/>
      <c r="H21" s="42">
        <v>0.52224900191280366</v>
      </c>
      <c r="I21" s="42">
        <v>0.59343356499435163</v>
      </c>
      <c r="J21" s="10"/>
      <c r="K21" s="42">
        <v>0.10416596641839981</v>
      </c>
      <c r="L21" s="42">
        <v>0.13137431034188352</v>
      </c>
      <c r="M21" s="10"/>
      <c r="N21" s="42">
        <v>0.24204534445294626</v>
      </c>
      <c r="O21" s="42">
        <v>0.12863207958378303</v>
      </c>
      <c r="P21" s="10"/>
      <c r="Q21" s="42">
        <v>0.13153968721585024</v>
      </c>
      <c r="R21" s="42">
        <v>0.14656004507998194</v>
      </c>
      <c r="S21" s="10"/>
      <c r="T21" s="42">
        <v>1</v>
      </c>
      <c r="U21" s="42">
        <v>1</v>
      </c>
      <c r="V21" s="10"/>
    </row>
    <row r="22" spans="1:22" x14ac:dyDescent="0.2">
      <c r="A22" s="8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</row>
    <row r="23" spans="1:22" ht="13.5" thickBot="1" x14ac:dyDescent="0.25">
      <c r="A23" s="54" t="s">
        <v>179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</row>
    <row r="24" spans="1:22" ht="13.5" thickTop="1" x14ac:dyDescent="0.2">
      <c r="A24" s="8" t="s">
        <v>91</v>
      </c>
      <c r="B24" s="76">
        <v>1</v>
      </c>
      <c r="C24" s="76">
        <v>1</v>
      </c>
      <c r="D24" s="72"/>
      <c r="E24" s="76">
        <v>1</v>
      </c>
      <c r="F24" s="76">
        <v>1</v>
      </c>
      <c r="G24" s="72"/>
      <c r="H24" s="76">
        <v>1</v>
      </c>
      <c r="I24" s="76">
        <v>1</v>
      </c>
      <c r="J24" s="72"/>
      <c r="K24" s="76">
        <v>1</v>
      </c>
      <c r="L24" s="76">
        <v>1</v>
      </c>
      <c r="M24" s="72"/>
      <c r="N24" s="76">
        <v>1</v>
      </c>
      <c r="O24" s="76">
        <v>1</v>
      </c>
      <c r="P24" s="72"/>
      <c r="Q24" s="76">
        <v>1</v>
      </c>
      <c r="R24" s="76">
        <v>1</v>
      </c>
      <c r="S24" s="72"/>
      <c r="T24" s="76">
        <v>1</v>
      </c>
      <c r="U24" s="76">
        <v>1</v>
      </c>
      <c r="V24" s="72"/>
    </row>
    <row r="25" spans="1:22" x14ac:dyDescent="0.2">
      <c r="A25" s="8" t="s">
        <v>10</v>
      </c>
      <c r="B25" s="76">
        <v>-0.36882773785574441</v>
      </c>
      <c r="C25" s="76">
        <v>-0.36456093374057791</v>
      </c>
      <c r="D25" s="72"/>
      <c r="E25" s="76">
        <v>-0.57177070859582446</v>
      </c>
      <c r="F25" s="76">
        <v>-0.38296784927668337</v>
      </c>
      <c r="G25" s="72"/>
      <c r="H25" s="76">
        <v>-0.39725552395047548</v>
      </c>
      <c r="I25" s="76">
        <v>-0.36726176167101648</v>
      </c>
      <c r="J25" s="72"/>
      <c r="K25" s="76">
        <v>-0.44293299312066603</v>
      </c>
      <c r="L25" s="76">
        <v>-0.45717064569397409</v>
      </c>
      <c r="M25" s="72"/>
      <c r="N25" s="76">
        <v>-0.39415271448842926</v>
      </c>
      <c r="O25" s="76">
        <v>-0.53288516526488228</v>
      </c>
      <c r="P25" s="72"/>
      <c r="Q25" s="76">
        <v>-0.35266557183680147</v>
      </c>
      <c r="R25" s="76">
        <v>-0.34393830181014745</v>
      </c>
      <c r="S25" s="72"/>
      <c r="T25" s="76">
        <v>-0.39447302188649608</v>
      </c>
      <c r="U25" s="76">
        <v>-0.39504831231166526</v>
      </c>
      <c r="V25" s="72"/>
    </row>
    <row r="26" spans="1:22" x14ac:dyDescent="0.2">
      <c r="A26" s="8" t="s">
        <v>5</v>
      </c>
      <c r="B26" s="76">
        <v>0.63117226214425548</v>
      </c>
      <c r="C26" s="76">
        <v>0.63543906625942204</v>
      </c>
      <c r="D26" s="72"/>
      <c r="E26" s="76">
        <v>0.42822929140417554</v>
      </c>
      <c r="F26" s="76">
        <v>0.61703215072331663</v>
      </c>
      <c r="G26" s="72"/>
      <c r="H26" s="76">
        <v>0.60274447604952441</v>
      </c>
      <c r="I26" s="76">
        <v>0.63273823832898346</v>
      </c>
      <c r="J26" s="72"/>
      <c r="K26" s="76">
        <v>0.55706700687933397</v>
      </c>
      <c r="L26" s="76">
        <v>0.54282935430602597</v>
      </c>
      <c r="M26" s="72"/>
      <c r="N26" s="76">
        <v>0.60584728551157074</v>
      </c>
      <c r="O26" s="76">
        <v>0.46711483473511806</v>
      </c>
      <c r="P26" s="72"/>
      <c r="Q26" s="76">
        <v>0.64733442816319864</v>
      </c>
      <c r="R26" s="76">
        <v>0.6560616981898526</v>
      </c>
      <c r="S26" s="72"/>
      <c r="T26" s="76">
        <v>0.60552697811350387</v>
      </c>
      <c r="U26" s="76">
        <v>0.60495168768833474</v>
      </c>
      <c r="V26" s="72"/>
    </row>
    <row r="27" spans="1:22" x14ac:dyDescent="0.2">
      <c r="A27" s="8" t="s">
        <v>67</v>
      </c>
      <c r="B27" s="76">
        <v>-0.34060796499017254</v>
      </c>
      <c r="C27" s="76">
        <v>-0.33059306892873064</v>
      </c>
      <c r="D27" s="72"/>
      <c r="E27" s="76">
        <v>-0.31851077022108415</v>
      </c>
      <c r="F27" s="76">
        <v>-0.29407573999320769</v>
      </c>
      <c r="G27" s="72"/>
      <c r="H27" s="76">
        <v>-0.33751264060471359</v>
      </c>
      <c r="I27" s="76">
        <v>-0.32523491852375835</v>
      </c>
      <c r="J27" s="72"/>
      <c r="K27" s="76">
        <v>-0.26490765942740424</v>
      </c>
      <c r="L27" s="76">
        <v>-0.24963805821092619</v>
      </c>
      <c r="M27" s="72"/>
      <c r="N27" s="76">
        <v>-0.22652984530588696</v>
      </c>
      <c r="O27" s="76">
        <v>-0.27983995547773477</v>
      </c>
      <c r="P27" s="72"/>
      <c r="Q27" s="76">
        <v>-0.34862610019715023</v>
      </c>
      <c r="R27" s="76">
        <v>-0.36876761893655008</v>
      </c>
      <c r="S27" s="72"/>
      <c r="T27" s="76">
        <v>-0.30799081841066905</v>
      </c>
      <c r="U27" s="76">
        <v>-0.31722953072933824</v>
      </c>
      <c r="V27" s="72"/>
    </row>
    <row r="28" spans="1:22" x14ac:dyDescent="0.2">
      <c r="A28" s="8" t="s">
        <v>71</v>
      </c>
      <c r="B28" s="76">
        <v>3.134639378461454E-2</v>
      </c>
      <c r="C28" s="76">
        <v>2.1126382782503093E-2</v>
      </c>
      <c r="D28" s="72"/>
      <c r="E28" s="76">
        <v>6.0310634853770174E-2</v>
      </c>
      <c r="F28" s="76">
        <v>0.10019348179844041</v>
      </c>
      <c r="G28" s="72"/>
      <c r="H28" s="76">
        <v>3.540363827309076E-2</v>
      </c>
      <c r="I28" s="76">
        <v>3.2727817524903204E-2</v>
      </c>
      <c r="J28" s="72"/>
      <c r="K28" s="76">
        <v>2.7378923894036594E-2</v>
      </c>
      <c r="L28" s="76">
        <v>2.0775077031899222E-3</v>
      </c>
      <c r="M28" s="72"/>
      <c r="N28" s="76">
        <v>2.6252615712551931E-3</v>
      </c>
      <c r="O28" s="76">
        <v>-9.6284049572876208E-3</v>
      </c>
      <c r="P28" s="72"/>
      <c r="Q28" s="76">
        <v>1.013189368789955E-3</v>
      </c>
      <c r="R28" s="76">
        <v>2.853820586611054E-3</v>
      </c>
      <c r="S28" s="72"/>
      <c r="T28" s="76">
        <v>2.2318362747411329E-2</v>
      </c>
      <c r="U28" s="76">
        <v>1.7923048284834528E-2</v>
      </c>
      <c r="V28" s="72"/>
    </row>
    <row r="29" spans="1:22" x14ac:dyDescent="0.2">
      <c r="A29" s="8" t="s">
        <v>11</v>
      </c>
      <c r="B29" s="76">
        <v>0.32191069093869751</v>
      </c>
      <c r="C29" s="76">
        <v>0.32597238011319446</v>
      </c>
      <c r="D29" s="72"/>
      <c r="E29" s="76">
        <v>0.17002915603686158</v>
      </c>
      <c r="F29" s="76">
        <v>0.4231498925285494</v>
      </c>
      <c r="G29" s="72"/>
      <c r="H29" s="76">
        <v>0.30063547371790161</v>
      </c>
      <c r="I29" s="76">
        <v>0.34023113733012827</v>
      </c>
      <c r="J29" s="72"/>
      <c r="K29" s="76">
        <v>0.31953827134596635</v>
      </c>
      <c r="L29" s="76">
        <v>0.29526880379828963</v>
      </c>
      <c r="M29" s="72"/>
      <c r="N29" s="76">
        <v>0.38194270177693906</v>
      </c>
      <c r="O29" s="76">
        <v>0.177646474300096</v>
      </c>
      <c r="P29" s="72"/>
      <c r="Q29" s="76">
        <v>0.29972151733483832</v>
      </c>
      <c r="R29" s="76">
        <v>0.29014789983991363</v>
      </c>
      <c r="S29" s="72"/>
      <c r="T29" s="76">
        <v>0.31985452245024626</v>
      </c>
      <c r="U29" s="76">
        <v>0.30564520524383115</v>
      </c>
      <c r="V29" s="72"/>
    </row>
    <row r="30" spans="1:22" x14ac:dyDescent="0.2">
      <c r="A30" s="8" t="s">
        <v>6</v>
      </c>
      <c r="B30" s="76">
        <v>0.42161657153419918</v>
      </c>
      <c r="C30" s="76">
        <v>0.41717172754790371</v>
      </c>
      <c r="D30" s="72"/>
      <c r="E30" s="76">
        <v>0.22470027499443859</v>
      </c>
      <c r="F30" s="76">
        <v>0.49586541897272113</v>
      </c>
      <c r="G30" s="72"/>
      <c r="H30" s="76">
        <v>0.3940329881453048</v>
      </c>
      <c r="I30" s="76">
        <v>0.42871837257556011</v>
      </c>
      <c r="J30" s="72"/>
      <c r="K30" s="76">
        <v>0.40763535575321058</v>
      </c>
      <c r="L30" s="76">
        <v>0.37193812512881058</v>
      </c>
      <c r="M30" s="72"/>
      <c r="N30" s="76">
        <v>0.45251262421425947</v>
      </c>
      <c r="O30" s="76">
        <v>0.44375769780202312</v>
      </c>
      <c r="P30" s="72"/>
      <c r="Q30" s="76">
        <v>0.34587246637672742</v>
      </c>
      <c r="R30" s="76">
        <v>0.31963525585648184</v>
      </c>
      <c r="S30" s="72"/>
      <c r="T30" s="76">
        <v>0.40061922305715669</v>
      </c>
      <c r="U30" s="76">
        <v>0.40228302483165057</v>
      </c>
      <c r="V30" s="72"/>
    </row>
    <row r="31" spans="1:22" x14ac:dyDescent="0.2">
      <c r="A31" s="8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</row>
    <row r="32" spans="1:22" ht="13.5" thickBot="1" x14ac:dyDescent="0.25">
      <c r="A32" s="54" t="s">
        <v>110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</row>
    <row r="33" spans="1:22" ht="13.5" thickTop="1" x14ac:dyDescent="0.2">
      <c r="A33" s="8" t="s">
        <v>91</v>
      </c>
      <c r="B33" s="9">
        <v>280.64922002618988</v>
      </c>
      <c r="C33" s="9">
        <v>293.4796043981811</v>
      </c>
      <c r="D33" s="10">
        <v>4.5716800391584628E-2</v>
      </c>
      <c r="E33" s="9">
        <v>136.70825301738833</v>
      </c>
      <c r="F33" s="9">
        <v>152.16282528732071</v>
      </c>
      <c r="G33" s="10">
        <v>0.11304783675325489</v>
      </c>
      <c r="H33" s="9">
        <v>244.57689502554544</v>
      </c>
      <c r="I33" s="9">
        <v>258.28327680164313</v>
      </c>
      <c r="J33" s="10">
        <v>5.6041196265355163E-2</v>
      </c>
      <c r="K33" s="9">
        <v>376.31615896722167</v>
      </c>
      <c r="L33" s="9">
        <v>469.1555578368916</v>
      </c>
      <c r="M33" s="10">
        <v>5.6828893592988469E-2</v>
      </c>
      <c r="N33" s="9">
        <v>311.72582420635422</v>
      </c>
      <c r="O33" s="9">
        <v>173.31235721764381</v>
      </c>
      <c r="P33" s="10">
        <v>0.19454672284737967</v>
      </c>
      <c r="Q33" s="9">
        <v>604.4239846935925</v>
      </c>
      <c r="R33" s="9">
        <v>716.84143010492824</v>
      </c>
      <c r="S33" s="10">
        <v>1.0147933202429051E-2</v>
      </c>
      <c r="T33" s="9">
        <v>295.63511159537569</v>
      </c>
      <c r="U33" s="9">
        <v>295.07658980939573</v>
      </c>
      <c r="V33" s="10">
        <v>8.307315021171377E-2</v>
      </c>
    </row>
    <row r="34" spans="1:22" x14ac:dyDescent="0.2">
      <c r="A34" s="8" t="s">
        <v>10</v>
      </c>
      <c r="B34" s="9">
        <v>-103.51121695323869</v>
      </c>
      <c r="C34" s="9">
        <v>-106.99119861321633</v>
      </c>
      <c r="D34" s="10">
        <v>3.3619367662827505E-2</v>
      </c>
      <c r="E34" s="9">
        <v>-78.1657746986494</v>
      </c>
      <c r="F34" s="9">
        <v>-58.273469940148956</v>
      </c>
      <c r="G34" s="10">
        <v>-0.25448867915901507</v>
      </c>
      <c r="H34" s="9">
        <v>-97.159522579553496</v>
      </c>
      <c r="I34" s="9">
        <v>-94.857571248334253</v>
      </c>
      <c r="J34" s="10">
        <v>-2.3692493232811106E-2</v>
      </c>
      <c r="K34" s="9">
        <v>-166.68284265102383</v>
      </c>
      <c r="L34" s="9">
        <v>-214.48414930720833</v>
      </c>
      <c r="M34" s="10">
        <v>9.9992558069000897E-2</v>
      </c>
      <c r="N34" s="9">
        <v>-122.8675797870774</v>
      </c>
      <c r="O34" s="9">
        <v>-92.355584118370444</v>
      </c>
      <c r="P34" s="10">
        <v>0.206033788793371</v>
      </c>
      <c r="Q34" s="9">
        <v>-213.15953019384392</v>
      </c>
      <c r="R34" s="9">
        <v>-246.54922413744652</v>
      </c>
      <c r="S34" s="10">
        <v>-1.6392499614163024E-2</v>
      </c>
      <c r="T34" s="9">
        <v>-116.62007584677936</v>
      </c>
      <c r="U34" s="9">
        <v>-116.56950880688329</v>
      </c>
      <c r="V34" s="10">
        <v>4.6762776932452808E-2</v>
      </c>
    </row>
    <row r="35" spans="1:22" x14ac:dyDescent="0.2">
      <c r="A35" s="8" t="s">
        <v>5</v>
      </c>
      <c r="B35" s="9">
        <v>177.13800307295114</v>
      </c>
      <c r="C35" s="9">
        <v>186.48840578496478</v>
      </c>
      <c r="D35" s="10">
        <v>5.2785977880550304E-2</v>
      </c>
      <c r="E35" s="9">
        <v>58.542478318738958</v>
      </c>
      <c r="F35" s="9">
        <v>93.889355347171787</v>
      </c>
      <c r="G35" s="10">
        <v>0.60378169909350388</v>
      </c>
      <c r="H35" s="9">
        <v>147.41737244599193</v>
      </c>
      <c r="I35" s="9">
        <v>163.42570555330892</v>
      </c>
      <c r="J35" s="10">
        <v>0.10859190366577597</v>
      </c>
      <c r="K35" s="9">
        <v>209.63331631619778</v>
      </c>
      <c r="L35" s="9">
        <v>254.67140852968328</v>
      </c>
      <c r="M35" s="10">
        <v>2.2438000950847522E-2</v>
      </c>
      <c r="N35" s="9">
        <v>188.85824441927676</v>
      </c>
      <c r="O35" s="9">
        <v>80.956773099273448</v>
      </c>
      <c r="P35" s="10">
        <v>0.18722215279800397</v>
      </c>
      <c r="Q35" s="9">
        <v>391.26445449974864</v>
      </c>
      <c r="R35" s="9">
        <v>470.29220596748178</v>
      </c>
      <c r="S35" s="10">
        <v>2.460706979217939E-2</v>
      </c>
      <c r="T35" s="9">
        <v>179.01503574859635</v>
      </c>
      <c r="U35" s="9">
        <v>178.50708100251239</v>
      </c>
      <c r="V35" s="10">
        <v>0.10664226451006852</v>
      </c>
    </row>
    <row r="36" spans="1:22" x14ac:dyDescent="0.2">
      <c r="A36" s="8" t="s">
        <v>67</v>
      </c>
      <c r="B36" s="9">
        <v>-95.591359709199708</v>
      </c>
      <c r="C36" s="9">
        <v>-97.022323085984496</v>
      </c>
      <c r="D36" s="10">
        <v>1.4969589104474905E-2</v>
      </c>
      <c r="E36" s="9">
        <v>-43.54305096414722</v>
      </c>
      <c r="F36" s="9">
        <v>-44.747395445826022</v>
      </c>
      <c r="G36" s="10">
        <v>2.7658706843267496E-2</v>
      </c>
      <c r="H36" s="9">
        <v>-82.547793670973675</v>
      </c>
      <c r="I36" s="9">
        <v>-84.002740486631737</v>
      </c>
      <c r="J36" s="10">
        <v>1.7625508217183092E-2</v>
      </c>
      <c r="K36" s="9">
        <v>-99.689032876717647</v>
      </c>
      <c r="L36" s="9">
        <v>-117.11908245726549</v>
      </c>
      <c r="M36" s="10">
        <v>-2.3061531099476944E-2</v>
      </c>
      <c r="N36" s="9">
        <v>-70.61520273531552</v>
      </c>
      <c r="O36" s="9">
        <v>-48.499722327526719</v>
      </c>
      <c r="P36" s="10">
        <v>0.30296050590581747</v>
      </c>
      <c r="Q36" s="9">
        <v>-210.7179766493492</v>
      </c>
      <c r="R36" s="9">
        <v>-264.34790733486574</v>
      </c>
      <c r="S36" s="10">
        <v>6.7464416973870886E-2</v>
      </c>
      <c r="T36" s="9">
        <v>-91.052899971189234</v>
      </c>
      <c r="U36" s="9">
        <v>-93.607008114448007</v>
      </c>
      <c r="V36" s="10">
        <v>7.0631001171550703E-2</v>
      </c>
    </row>
    <row r="37" spans="1:22" x14ac:dyDescent="0.2">
      <c r="A37" s="8" t="s">
        <v>71</v>
      </c>
      <c r="B37" s="9">
        <v>8.7973409662858764</v>
      </c>
      <c r="C37" s="9">
        <v>6.2001624613735524</v>
      </c>
      <c r="D37" s="10">
        <v>-0.29522312649532545</v>
      </c>
      <c r="E37" s="9">
        <v>8.244961529228533</v>
      </c>
      <c r="F37" s="9">
        <v>15.24572326582444</v>
      </c>
      <c r="G37" s="10">
        <v>0.84909574311269786</v>
      </c>
      <c r="H37" s="9">
        <v>8.6589119214401027</v>
      </c>
      <c r="I37" s="9">
        <v>8.4530479528982418</v>
      </c>
      <c r="J37" s="10">
        <v>-2.3774808013940614E-2</v>
      </c>
      <c r="K37" s="9">
        <v>10.303131476459738</v>
      </c>
      <c r="L37" s="9">
        <v>0.97467428540050727</v>
      </c>
      <c r="M37" s="10">
        <v>-0.9575317662640721</v>
      </c>
      <c r="N37" s="9">
        <v>0.8183618270567935</v>
      </c>
      <c r="O37" s="9">
        <v>-1.6687215593935649</v>
      </c>
      <c r="P37" s="10">
        <v>0.29011739636419726</v>
      </c>
      <c r="Q37" s="9">
        <v>0.61239595553321047</v>
      </c>
      <c r="R37" s="9">
        <v>2.0457368305691532</v>
      </c>
      <c r="S37" s="10" t="s">
        <v>8</v>
      </c>
      <c r="T37" s="9">
        <v>6.5980916614570244</v>
      </c>
      <c r="U37" s="9">
        <v>5.2886719668781117</v>
      </c>
      <c r="V37" s="10">
        <v>-0.12380469422954347</v>
      </c>
    </row>
    <row r="38" spans="1:22" x14ac:dyDescent="0.2">
      <c r="A38" s="8" t="s">
        <v>11</v>
      </c>
      <c r="B38" s="9">
        <v>90.343984330037316</v>
      </c>
      <c r="C38" s="9">
        <v>95.666245160353839</v>
      </c>
      <c r="D38" s="10">
        <v>5.8911070502200437E-2</v>
      </c>
      <c r="E38" s="9">
        <v>23.244388883820278</v>
      </c>
      <c r="F38" s="9">
        <v>64.387683167170209</v>
      </c>
      <c r="G38" s="10">
        <v>1.7700312315798736</v>
      </c>
      <c r="H38" s="9">
        <v>73.528490696458348</v>
      </c>
      <c r="I38" s="9">
        <v>87.876013019575382</v>
      </c>
      <c r="J38" s="10">
        <v>0.19512874788014808</v>
      </c>
      <c r="K38" s="9">
        <v>120.24741491593987</v>
      </c>
      <c r="L38" s="9">
        <v>138.52700035781828</v>
      </c>
      <c r="M38" s="10">
        <v>-2.2386300731499123E-2</v>
      </c>
      <c r="N38" s="9">
        <v>119.06140351101806</v>
      </c>
      <c r="O38" s="9">
        <v>30.788329212353222</v>
      </c>
      <c r="P38" s="10">
        <v>0.12101877927024422</v>
      </c>
      <c r="Q38" s="9">
        <v>181.15887380593264</v>
      </c>
      <c r="R38" s="9">
        <v>207.99003546318514</v>
      </c>
      <c r="S38" s="10">
        <v>-1.8329651624802105E-2</v>
      </c>
      <c r="T38" s="9">
        <v>94.560227438864146</v>
      </c>
      <c r="U38" s="9">
        <v>90.188744854942527</v>
      </c>
      <c r="V38" s="10">
        <v>0.12513222410529304</v>
      </c>
    </row>
    <row r="39" spans="1:22" x14ac:dyDescent="0.2">
      <c r="A39" s="8" t="s">
        <v>6</v>
      </c>
      <c r="B39" s="9">
        <v>118.32636195118928</v>
      </c>
      <c r="C39" s="9">
        <v>122.43139356686459</v>
      </c>
      <c r="D39" s="10">
        <v>3.4692451859279348E-2</v>
      </c>
      <c r="E39" s="9">
        <v>30.718382047016448</v>
      </c>
      <c r="F39" s="9">
        <v>75.452283113170253</v>
      </c>
      <c r="G39" s="10">
        <v>1.4562583731684082</v>
      </c>
      <c r="H39" s="9">
        <v>96.371364778216218</v>
      </c>
      <c r="I39" s="9">
        <v>110.73078609388338</v>
      </c>
      <c r="J39" s="10">
        <v>0.14900091275777994</v>
      </c>
      <c r="K39" s="9">
        <v>153.39977133628514</v>
      </c>
      <c r="L39" s="9">
        <v>174.4968385756147</v>
      </c>
      <c r="M39" s="10">
        <v>-4.0418268921436122E-2</v>
      </c>
      <c r="N39" s="9">
        <v>141.05987074697026</v>
      </c>
      <c r="O39" s="9">
        <v>76.908692639543474</v>
      </c>
      <c r="P39" s="10">
        <v>0.197429351874714</v>
      </c>
      <c r="Q39" s="9">
        <v>209.05361432322221</v>
      </c>
      <c r="R39" s="9">
        <v>229.1277939201151</v>
      </c>
      <c r="S39" s="10">
        <v>-6.3952598654733808E-2</v>
      </c>
      <c r="T39" s="9">
        <v>118.43710871575522</v>
      </c>
      <c r="U39" s="9">
        <v>118.70430310553191</v>
      </c>
      <c r="V39" s="10">
        <v>0.11472397040680116</v>
      </c>
    </row>
  </sheetData>
  <mergeCells count="12">
    <mergeCell ref="B2:J2"/>
    <mergeCell ref="K2:M2"/>
    <mergeCell ref="N2:P2"/>
    <mergeCell ref="Q2:S2"/>
    <mergeCell ref="T2:V2"/>
    <mergeCell ref="Q3:S3"/>
    <mergeCell ref="T3:V3"/>
    <mergeCell ref="K3:M3"/>
    <mergeCell ref="N3:P3"/>
    <mergeCell ref="B3:D3"/>
    <mergeCell ref="E3:G3"/>
    <mergeCell ref="H3:J3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V39"/>
  <sheetViews>
    <sheetView showGridLines="0" zoomScale="85" zoomScaleNormal="85" workbookViewId="0">
      <selection activeCell="A2" sqref="A2:V39"/>
    </sheetView>
  </sheetViews>
  <sheetFormatPr defaultRowHeight="12.75" x14ac:dyDescent="0.2"/>
  <cols>
    <col min="1" max="1" width="38.140625" bestFit="1" customWidth="1"/>
    <col min="2" max="22" width="10" customWidth="1"/>
  </cols>
  <sheetData>
    <row r="2" spans="1:22" x14ac:dyDescent="0.2">
      <c r="A2" s="3" t="s">
        <v>106</v>
      </c>
      <c r="B2" s="103" t="s">
        <v>166</v>
      </c>
      <c r="C2" s="104"/>
      <c r="D2" s="104"/>
      <c r="E2" s="104"/>
      <c r="F2" s="104"/>
      <c r="G2" s="104"/>
      <c r="H2" s="104"/>
      <c r="I2" s="104"/>
      <c r="J2" s="105"/>
      <c r="K2" s="103" t="s">
        <v>140</v>
      </c>
      <c r="L2" s="104"/>
      <c r="M2" s="105"/>
      <c r="N2" s="103" t="s">
        <v>126</v>
      </c>
      <c r="O2" s="104"/>
      <c r="P2" s="105"/>
      <c r="Q2" s="103" t="s">
        <v>65</v>
      </c>
      <c r="R2" s="104"/>
      <c r="S2" s="105"/>
      <c r="T2" s="103" t="s">
        <v>108</v>
      </c>
      <c r="U2" s="104"/>
      <c r="V2" s="105"/>
    </row>
    <row r="3" spans="1:22" x14ac:dyDescent="0.2">
      <c r="A3" s="53" t="s">
        <v>107</v>
      </c>
      <c r="B3" s="106" t="s">
        <v>175</v>
      </c>
      <c r="C3" s="107"/>
      <c r="D3" s="108"/>
      <c r="E3" s="106" t="s">
        <v>176</v>
      </c>
      <c r="F3" s="107"/>
      <c r="G3" s="108"/>
      <c r="H3" s="106" t="s">
        <v>20</v>
      </c>
      <c r="I3" s="107"/>
      <c r="J3" s="108"/>
      <c r="K3" s="106"/>
      <c r="L3" s="107"/>
      <c r="M3" s="108"/>
      <c r="N3" s="106"/>
      <c r="O3" s="107"/>
      <c r="P3" s="108"/>
      <c r="Q3" s="106"/>
      <c r="R3" s="107"/>
      <c r="S3" s="108"/>
      <c r="T3" s="106" t="s">
        <v>177</v>
      </c>
      <c r="U3" s="107"/>
      <c r="V3" s="108"/>
    </row>
    <row r="4" spans="1:22" x14ac:dyDescent="0.2">
      <c r="A4" s="4"/>
      <c r="B4" s="5" t="s">
        <v>209</v>
      </c>
      <c r="C4" s="6" t="s">
        <v>210</v>
      </c>
      <c r="D4" s="7" t="s">
        <v>1</v>
      </c>
      <c r="E4" s="5" t="s">
        <v>209</v>
      </c>
      <c r="F4" s="6" t="s">
        <v>210</v>
      </c>
      <c r="G4" s="7" t="s">
        <v>1</v>
      </c>
      <c r="H4" s="5" t="s">
        <v>209</v>
      </c>
      <c r="I4" s="6" t="s">
        <v>210</v>
      </c>
      <c r="J4" s="7" t="s">
        <v>1</v>
      </c>
      <c r="K4" s="5" t="s">
        <v>209</v>
      </c>
      <c r="L4" s="6" t="s">
        <v>210</v>
      </c>
      <c r="M4" s="7" t="s">
        <v>1</v>
      </c>
      <c r="N4" s="5" t="s">
        <v>209</v>
      </c>
      <c r="O4" s="6" t="s">
        <v>210</v>
      </c>
      <c r="P4" s="7" t="s">
        <v>1</v>
      </c>
      <c r="Q4" s="5" t="s">
        <v>209</v>
      </c>
      <c r="R4" s="6" t="s">
        <v>210</v>
      </c>
      <c r="S4" s="7" t="s">
        <v>1</v>
      </c>
      <c r="T4" s="5" t="s">
        <v>209</v>
      </c>
      <c r="U4" s="6" t="s">
        <v>210</v>
      </c>
      <c r="V4" s="7" t="s">
        <v>1</v>
      </c>
    </row>
    <row r="5" spans="1:22" x14ac:dyDescent="0.2">
      <c r="A5" s="8" t="s">
        <v>178</v>
      </c>
      <c r="B5" s="9">
        <v>56465.194000000003</v>
      </c>
      <c r="C5" s="9">
        <v>54520.463000000003</v>
      </c>
      <c r="D5" s="10">
        <v>-3.4441234718860597E-2</v>
      </c>
      <c r="E5" s="9">
        <v>18675.913</v>
      </c>
      <c r="F5" s="9">
        <v>17137.259999999998</v>
      </c>
      <c r="G5" s="10">
        <v>-8.2387029753244204E-2</v>
      </c>
      <c r="H5" s="9">
        <v>75141.107000000004</v>
      </c>
      <c r="I5" s="9">
        <v>71657.722999999998</v>
      </c>
      <c r="J5" s="10">
        <v>-4.6357901008831297E-2</v>
      </c>
      <c r="K5" s="9">
        <v>8847.8739999999998</v>
      </c>
      <c r="L5" s="9">
        <v>9525.7479999999996</v>
      </c>
      <c r="M5" s="10">
        <v>8.5198541562118896E-2</v>
      </c>
      <c r="N5" s="9">
        <v>23630.108</v>
      </c>
      <c r="O5" s="9">
        <v>24105.345000000001</v>
      </c>
      <c r="P5" s="10">
        <v>1.9838615178321799E-2</v>
      </c>
      <c r="Q5" s="9">
        <v>7779.8450000000003</v>
      </c>
      <c r="R5" s="9">
        <v>7672.2860000000001</v>
      </c>
      <c r="S5" s="10">
        <v>-1.3825339707924799E-2</v>
      </c>
      <c r="T5" s="9">
        <v>115398.93399999999</v>
      </c>
      <c r="U5" s="9">
        <v>112961.102</v>
      </c>
      <c r="V5" s="10">
        <v>-2.0693747336135701E-2</v>
      </c>
    </row>
    <row r="6" spans="1:22" x14ac:dyDescent="0.2">
      <c r="A6" s="8"/>
      <c r="B6" s="72"/>
      <c r="C6" s="72"/>
      <c r="D6" s="82"/>
      <c r="E6" s="72"/>
      <c r="F6" s="72"/>
      <c r="G6" s="82"/>
      <c r="H6" s="72"/>
      <c r="I6" s="72"/>
      <c r="J6" s="82"/>
      <c r="K6" s="72"/>
      <c r="L6" s="72"/>
      <c r="M6" s="82"/>
      <c r="N6" s="72"/>
      <c r="O6" s="72"/>
      <c r="P6" s="82"/>
      <c r="Q6" s="72"/>
      <c r="R6" s="72"/>
      <c r="S6" s="82"/>
      <c r="T6" s="72"/>
      <c r="U6" s="72"/>
      <c r="V6" s="82"/>
    </row>
    <row r="7" spans="1:22" ht="13.5" thickBot="1" x14ac:dyDescent="0.25">
      <c r="A7" s="54" t="s">
        <v>2</v>
      </c>
      <c r="B7" s="75"/>
      <c r="C7" s="75"/>
      <c r="D7" s="98"/>
      <c r="E7" s="75"/>
      <c r="F7" s="75"/>
      <c r="G7" s="98"/>
      <c r="H7" s="75"/>
      <c r="I7" s="75"/>
      <c r="J7" s="98"/>
      <c r="K7" s="75"/>
      <c r="L7" s="75"/>
      <c r="M7" s="98"/>
      <c r="N7" s="75"/>
      <c r="O7" s="75"/>
      <c r="P7" s="98"/>
      <c r="Q7" s="75"/>
      <c r="R7" s="75"/>
      <c r="S7" s="98"/>
      <c r="T7" s="75"/>
      <c r="U7" s="75"/>
      <c r="V7" s="98"/>
    </row>
    <row r="8" spans="1:22" ht="13.5" thickTop="1" x14ac:dyDescent="0.2">
      <c r="A8" s="8" t="s">
        <v>91</v>
      </c>
      <c r="B8" s="9">
        <v>15104.848</v>
      </c>
      <c r="C8" s="9">
        <v>15536.963</v>
      </c>
      <c r="D8" s="10">
        <v>2.8607702639576401E-2</v>
      </c>
      <c r="E8" s="9">
        <v>2547.473</v>
      </c>
      <c r="F8" s="9">
        <v>2626.9430000000002</v>
      </c>
      <c r="G8" s="10">
        <v>3.1195620130223201E-2</v>
      </c>
      <c r="H8" s="9">
        <v>17652.321</v>
      </c>
      <c r="I8" s="9">
        <v>18163.905999999999</v>
      </c>
      <c r="J8" s="10">
        <v>2.8981174770161999E-2</v>
      </c>
      <c r="K8" s="9">
        <v>3349.373</v>
      </c>
      <c r="L8" s="9">
        <v>4099.3270000000002</v>
      </c>
      <c r="M8" s="10">
        <v>0.13910020123487499</v>
      </c>
      <c r="N8" s="9">
        <v>7284.8410000000003</v>
      </c>
      <c r="O8" s="9">
        <v>6770.1779999999999</v>
      </c>
      <c r="P8" s="10">
        <v>0.21345750577839001</v>
      </c>
      <c r="Q8" s="9">
        <v>4585.5259999999998</v>
      </c>
      <c r="R8" s="9">
        <v>5180.0959999999995</v>
      </c>
      <c r="S8" s="10">
        <v>-4.6943338670416401E-3</v>
      </c>
      <c r="T8" s="9">
        <v>32872.061000000002</v>
      </c>
      <c r="U8" s="9">
        <v>34213.506999999998</v>
      </c>
      <c r="V8" s="10">
        <v>7.5956054780762394E-2</v>
      </c>
    </row>
    <row r="9" spans="1:22" x14ac:dyDescent="0.2">
      <c r="A9" s="56" t="s">
        <v>109</v>
      </c>
      <c r="B9" s="42">
        <v>0.45950413635457782</v>
      </c>
      <c r="C9" s="42">
        <v>0.45411781376285104</v>
      </c>
      <c r="D9" s="10"/>
      <c r="E9" s="42">
        <v>7.7496601141011506E-2</v>
      </c>
      <c r="F9" s="42">
        <v>7.6780874874943408E-2</v>
      </c>
      <c r="G9" s="10"/>
      <c r="H9" s="42">
        <v>0.5370007374955893</v>
      </c>
      <c r="I9" s="42">
        <v>0.53089868863779444</v>
      </c>
      <c r="J9" s="10"/>
      <c r="K9" s="42">
        <v>0.10189117743484352</v>
      </c>
      <c r="L9" s="42">
        <v>0.11981604224319946</v>
      </c>
      <c r="M9" s="10"/>
      <c r="N9" s="42">
        <v>0.22161193361134246</v>
      </c>
      <c r="O9" s="42">
        <v>0.19788026991795959</v>
      </c>
      <c r="P9" s="10"/>
      <c r="Q9" s="42">
        <v>0.13949615145822464</v>
      </c>
      <c r="R9" s="42">
        <v>0.15140499920104653</v>
      </c>
      <c r="S9" s="10"/>
      <c r="T9" s="42">
        <v>1</v>
      </c>
      <c r="U9" s="42">
        <v>1</v>
      </c>
      <c r="V9" s="10"/>
    </row>
    <row r="10" spans="1:22" x14ac:dyDescent="0.2">
      <c r="A10" s="8" t="s">
        <v>10</v>
      </c>
      <c r="B10" s="9">
        <v>-5748.7060000000001</v>
      </c>
      <c r="C10" s="9">
        <v>-5604.6710000000003</v>
      </c>
      <c r="D10" s="10">
        <v>-2.5055203727586701E-2</v>
      </c>
      <c r="E10" s="9">
        <v>-1454.3710000000001</v>
      </c>
      <c r="F10" s="9">
        <v>-1202.925</v>
      </c>
      <c r="G10" s="10">
        <v>-0.17288986097770101</v>
      </c>
      <c r="H10" s="9">
        <v>-7203.0770000000002</v>
      </c>
      <c r="I10" s="9">
        <v>-6807.5959999999995</v>
      </c>
      <c r="J10" s="10">
        <v>-5.4904452638781999E-2</v>
      </c>
      <c r="K10" s="9">
        <v>-1468.5429999999999</v>
      </c>
      <c r="L10" s="9">
        <v>-1779.0530000000001</v>
      </c>
      <c r="M10" s="10">
        <v>0.12744414466075599</v>
      </c>
      <c r="N10" s="9">
        <v>-2880.8159999999998</v>
      </c>
      <c r="O10" s="9">
        <v>-2801.3130000000001</v>
      </c>
      <c r="P10" s="10">
        <v>0.16682933416345899</v>
      </c>
      <c r="Q10" s="9">
        <v>-1501.0160000000001</v>
      </c>
      <c r="R10" s="9">
        <v>-1830.732</v>
      </c>
      <c r="S10" s="10">
        <v>7.4601096857062094E-2</v>
      </c>
      <c r="T10" s="9">
        <v>-13053.451999999999</v>
      </c>
      <c r="U10" s="9">
        <v>-13218.694</v>
      </c>
      <c r="V10" s="10">
        <v>2.91344685621212E-2</v>
      </c>
    </row>
    <row r="11" spans="1:22" x14ac:dyDescent="0.2">
      <c r="A11" s="56" t="s">
        <v>109</v>
      </c>
      <c r="B11" s="42">
        <v>0.4403973753456174</v>
      </c>
      <c r="C11" s="42">
        <v>0.4239958198593598</v>
      </c>
      <c r="D11" s="10"/>
      <c r="E11" s="42">
        <v>0.11141658160615293</v>
      </c>
      <c r="F11" s="42">
        <v>9.1001803960360991E-2</v>
      </c>
      <c r="G11" s="10"/>
      <c r="H11" s="42">
        <v>0.55181395695177038</v>
      </c>
      <c r="I11" s="42">
        <v>0.51499762381972081</v>
      </c>
      <c r="J11" s="10"/>
      <c r="K11" s="42">
        <v>0.11250227142981029</v>
      </c>
      <c r="L11" s="42">
        <v>0.13458613990156668</v>
      </c>
      <c r="M11" s="10"/>
      <c r="N11" s="42">
        <v>0.22069380574579045</v>
      </c>
      <c r="O11" s="42">
        <v>0.21192055735612006</v>
      </c>
      <c r="P11" s="10"/>
      <c r="Q11" s="42">
        <v>0.11498996587262895</v>
      </c>
      <c r="R11" s="42">
        <v>0.13849567892259251</v>
      </c>
      <c r="S11" s="10"/>
      <c r="T11" s="42">
        <v>1</v>
      </c>
      <c r="U11" s="42">
        <v>1</v>
      </c>
      <c r="V11" s="10"/>
    </row>
    <row r="12" spans="1:22" x14ac:dyDescent="0.2">
      <c r="A12" s="8" t="s">
        <v>5</v>
      </c>
      <c r="B12" s="9">
        <v>9356.1419999999998</v>
      </c>
      <c r="C12" s="9">
        <v>9932.2919999999995</v>
      </c>
      <c r="D12" s="10">
        <v>6.15798691383692E-2</v>
      </c>
      <c r="E12" s="9">
        <v>1093.1020000000001</v>
      </c>
      <c r="F12" s="9">
        <v>1424.018</v>
      </c>
      <c r="G12" s="10">
        <v>0.30273112664691898</v>
      </c>
      <c r="H12" s="9">
        <v>10449.244000000001</v>
      </c>
      <c r="I12" s="9">
        <v>11356.31</v>
      </c>
      <c r="J12" s="10">
        <v>8.6806854160932603E-2</v>
      </c>
      <c r="K12" s="9">
        <v>1880.83</v>
      </c>
      <c r="L12" s="9">
        <v>2320.2739999999999</v>
      </c>
      <c r="M12" s="10">
        <v>0.148184507286792</v>
      </c>
      <c r="N12" s="9">
        <v>4404.0249999999996</v>
      </c>
      <c r="O12" s="9">
        <v>3968.8649999999998</v>
      </c>
      <c r="P12" s="10">
        <v>0.244257461822002</v>
      </c>
      <c r="Q12" s="9">
        <v>3084.51</v>
      </c>
      <c r="R12" s="9">
        <v>3349.364</v>
      </c>
      <c r="S12" s="10">
        <v>-4.3281892423756102E-2</v>
      </c>
      <c r="T12" s="9">
        <v>19818.609</v>
      </c>
      <c r="U12" s="9">
        <v>20994.812999999998</v>
      </c>
      <c r="V12" s="10">
        <v>0.106850988755178</v>
      </c>
    </row>
    <row r="13" spans="1:22" x14ac:dyDescent="0.2">
      <c r="A13" s="56" t="s">
        <v>109</v>
      </c>
      <c r="B13" s="42">
        <v>0.47208873236259918</v>
      </c>
      <c r="C13" s="42">
        <v>0.47308313724918627</v>
      </c>
      <c r="D13" s="10"/>
      <c r="E13" s="42">
        <v>5.5155334060024097E-2</v>
      </c>
      <c r="F13" s="42">
        <v>6.7827134254541829E-2</v>
      </c>
      <c r="G13" s="10"/>
      <c r="H13" s="42">
        <v>0.52724406642262334</v>
      </c>
      <c r="I13" s="42">
        <v>0.54091027150372806</v>
      </c>
      <c r="J13" s="10"/>
      <c r="K13" s="42">
        <v>9.4902220433331116E-2</v>
      </c>
      <c r="L13" s="42">
        <v>0.11051653567955094</v>
      </c>
      <c r="M13" s="10"/>
      <c r="N13" s="42">
        <v>0.22221665506393509</v>
      </c>
      <c r="O13" s="42">
        <v>0.18904026437387178</v>
      </c>
      <c r="P13" s="10"/>
      <c r="Q13" s="42">
        <v>0.15563705808011047</v>
      </c>
      <c r="R13" s="42">
        <v>0.15953292844284922</v>
      </c>
      <c r="S13" s="10"/>
      <c r="T13" s="42">
        <v>1</v>
      </c>
      <c r="U13" s="42">
        <v>1</v>
      </c>
      <c r="V13" s="10"/>
    </row>
    <row r="14" spans="1:22" x14ac:dyDescent="0.2">
      <c r="A14" s="8" t="s">
        <v>67</v>
      </c>
      <c r="B14" s="9">
        <v>-5139.01</v>
      </c>
      <c r="C14" s="9">
        <v>-5329.5889999999999</v>
      </c>
      <c r="D14" s="10">
        <v>3.7084769245438298E-2</v>
      </c>
      <c r="E14" s="9">
        <v>-773.26499999999999</v>
      </c>
      <c r="F14" s="9">
        <v>-799.82100000000003</v>
      </c>
      <c r="G14" s="10">
        <v>3.4342689763535099E-2</v>
      </c>
      <c r="H14" s="9">
        <v>-5912.2749999999996</v>
      </c>
      <c r="I14" s="9">
        <v>-6129.41</v>
      </c>
      <c r="J14" s="10">
        <v>3.67261333412265E-2</v>
      </c>
      <c r="K14" s="9">
        <v>-924.08600000000001</v>
      </c>
      <c r="L14" s="9">
        <v>-1083.059</v>
      </c>
      <c r="M14" s="10">
        <v>8.3788965797912701E-2</v>
      </c>
      <c r="N14" s="9">
        <v>-1799.991</v>
      </c>
      <c r="O14" s="9">
        <v>-1773.3520000000001</v>
      </c>
      <c r="P14" s="10">
        <v>0.24036060659841199</v>
      </c>
      <c r="Q14" s="9">
        <v>-1715.4259999999999</v>
      </c>
      <c r="R14" s="9">
        <v>-1943.0909999999999</v>
      </c>
      <c r="S14" s="10">
        <v>-2.0035897788654301E-3</v>
      </c>
      <c r="T14" s="9">
        <v>-10351.778</v>
      </c>
      <c r="U14" s="9">
        <v>-10928.912</v>
      </c>
      <c r="V14" s="10">
        <v>6.9682708630746798E-2</v>
      </c>
    </row>
    <row r="15" spans="1:22" x14ac:dyDescent="0.2">
      <c r="A15" s="56" t="s">
        <v>109</v>
      </c>
      <c r="B15" s="42">
        <v>0.49643742360008108</v>
      </c>
      <c r="C15" s="42">
        <v>0.48765961332655983</v>
      </c>
      <c r="D15" s="10"/>
      <c r="E15" s="42">
        <v>7.4698761893850496E-2</v>
      </c>
      <c r="F15" s="42">
        <v>7.3183954633361498E-2</v>
      </c>
      <c r="G15" s="10"/>
      <c r="H15" s="42">
        <v>0.57113618549393153</v>
      </c>
      <c r="I15" s="42">
        <v>0.5608435679599213</v>
      </c>
      <c r="J15" s="10"/>
      <c r="K15" s="42">
        <v>8.9268336318649805E-2</v>
      </c>
      <c r="L15" s="42">
        <v>9.9100349604791402E-2</v>
      </c>
      <c r="M15" s="10"/>
      <c r="N15" s="42">
        <v>0.17388230311739683</v>
      </c>
      <c r="O15" s="42">
        <v>0.16226244661865702</v>
      </c>
      <c r="P15" s="10"/>
      <c r="Q15" s="42">
        <v>0.16571317507002178</v>
      </c>
      <c r="R15" s="42">
        <v>0.17779363581663021</v>
      </c>
      <c r="S15" s="10"/>
      <c r="T15" s="42">
        <v>1</v>
      </c>
      <c r="U15" s="42">
        <v>1</v>
      </c>
      <c r="V15" s="10"/>
    </row>
    <row r="16" spans="1:22" x14ac:dyDescent="0.2">
      <c r="A16" s="8" t="s">
        <v>71</v>
      </c>
      <c r="B16" s="9">
        <v>563.68600000000004</v>
      </c>
      <c r="C16" s="9">
        <v>524.18899999999996</v>
      </c>
      <c r="D16" s="10">
        <v>-7.0069151974680902E-2</v>
      </c>
      <c r="E16" s="9">
        <v>151.232</v>
      </c>
      <c r="F16" s="9">
        <v>209.57599999999999</v>
      </c>
      <c r="G16" s="10">
        <v>0.38579136690647498</v>
      </c>
      <c r="H16" s="9">
        <v>714.91800000000001</v>
      </c>
      <c r="I16" s="9">
        <v>733.76499999999999</v>
      </c>
      <c r="J16" s="10">
        <v>2.6362463946914199E-2</v>
      </c>
      <c r="K16" s="9">
        <v>33.18</v>
      </c>
      <c r="L16" s="9">
        <v>18.616</v>
      </c>
      <c r="M16" s="10">
        <v>-0.46661211573236899</v>
      </c>
      <c r="N16" s="9">
        <v>14.707000000000001</v>
      </c>
      <c r="O16" s="9">
        <v>-49.252000000000002</v>
      </c>
      <c r="P16" s="10" t="s">
        <v>8</v>
      </c>
      <c r="Q16" s="9">
        <v>4.1790000000000003</v>
      </c>
      <c r="R16" s="9">
        <v>-5.7450000000000001</v>
      </c>
      <c r="S16" s="10" t="s">
        <v>8</v>
      </c>
      <c r="T16" s="9">
        <v>766.98400000000004</v>
      </c>
      <c r="U16" s="9">
        <v>697.38400000000001</v>
      </c>
      <c r="V16" s="10">
        <v>-6.12821519092967E-2</v>
      </c>
    </row>
    <row r="17" spans="1:22" x14ac:dyDescent="0.2">
      <c r="A17" s="56" t="s">
        <v>109</v>
      </c>
      <c r="B17" s="42">
        <v>0.73493840810238542</v>
      </c>
      <c r="C17" s="42">
        <v>0.75165045369552497</v>
      </c>
      <c r="D17" s="10"/>
      <c r="E17" s="42">
        <v>0.19717751608899273</v>
      </c>
      <c r="F17" s="42">
        <v>0.30051736202723317</v>
      </c>
      <c r="G17" s="10"/>
      <c r="H17" s="42">
        <v>0.93211592419137812</v>
      </c>
      <c r="I17" s="42">
        <v>1.0521678157227581</v>
      </c>
      <c r="J17" s="10"/>
      <c r="K17" s="42">
        <v>4.326035484442961E-2</v>
      </c>
      <c r="L17" s="42">
        <v>2.6694045174537988E-2</v>
      </c>
      <c r="M17" s="10"/>
      <c r="N17" s="42">
        <v>1.9175106651507724E-2</v>
      </c>
      <c r="O17" s="42">
        <v>-7.0623931721978131E-2</v>
      </c>
      <c r="P17" s="10"/>
      <c r="Q17" s="42">
        <v>5.4486143126844886E-3</v>
      </c>
      <c r="R17" s="42">
        <v>-8.2379291753180463E-3</v>
      </c>
      <c r="S17" s="10"/>
      <c r="T17" s="42">
        <v>1</v>
      </c>
      <c r="U17" s="42">
        <v>1</v>
      </c>
      <c r="V17" s="10"/>
    </row>
    <row r="18" spans="1:22" x14ac:dyDescent="0.2">
      <c r="A18" s="8" t="s">
        <v>11</v>
      </c>
      <c r="B18" s="9">
        <v>4780.8180000000002</v>
      </c>
      <c r="C18" s="9">
        <v>5126.8919999999998</v>
      </c>
      <c r="D18" s="10">
        <v>7.2388030667555198E-2</v>
      </c>
      <c r="E18" s="9">
        <v>471.06900000000002</v>
      </c>
      <c r="F18" s="9">
        <v>833.77300000000002</v>
      </c>
      <c r="G18" s="10">
        <v>0.76995939023794802</v>
      </c>
      <c r="H18" s="9">
        <v>5251.8869999999997</v>
      </c>
      <c r="I18" s="9">
        <v>5960.665</v>
      </c>
      <c r="J18" s="10">
        <v>0.13495682599416201</v>
      </c>
      <c r="K18" s="9">
        <v>989.92399999999998</v>
      </c>
      <c r="L18" s="9">
        <v>1255.8309999999999</v>
      </c>
      <c r="M18" s="10">
        <v>0.18774232212641401</v>
      </c>
      <c r="N18" s="9">
        <v>2618.741</v>
      </c>
      <c r="O18" s="9">
        <v>2146.261</v>
      </c>
      <c r="P18" s="10">
        <v>0.229517713807456</v>
      </c>
      <c r="Q18" s="9">
        <v>1373.2629999999999</v>
      </c>
      <c r="R18" s="9">
        <v>1400.528</v>
      </c>
      <c r="S18" s="10">
        <v>-0.101442433095481</v>
      </c>
      <c r="T18" s="9">
        <v>10233.815000000001</v>
      </c>
      <c r="U18" s="9">
        <v>10763.285</v>
      </c>
      <c r="V18" s="10">
        <v>0.13194145925585199</v>
      </c>
    </row>
    <row r="19" spans="1:22" x14ac:dyDescent="0.2">
      <c r="A19" s="56" t="s">
        <v>109</v>
      </c>
      <c r="B19" s="42">
        <v>0.4671589236272104</v>
      </c>
      <c r="C19" s="42">
        <v>0.47633152889661473</v>
      </c>
      <c r="D19" s="10"/>
      <c r="E19" s="42">
        <v>4.603063471442468E-2</v>
      </c>
      <c r="F19" s="42">
        <v>7.7464547301311817E-2</v>
      </c>
      <c r="G19" s="10"/>
      <c r="H19" s="42">
        <v>0.51318955834163504</v>
      </c>
      <c r="I19" s="42">
        <v>0.55379607619792659</v>
      </c>
      <c r="J19" s="10"/>
      <c r="K19" s="42">
        <v>9.6730691340423877E-2</v>
      </c>
      <c r="L19" s="42">
        <v>0.11667729694047867</v>
      </c>
      <c r="M19" s="10"/>
      <c r="N19" s="42">
        <v>0.25589098493572532</v>
      </c>
      <c r="O19" s="42">
        <v>0.19940575762882801</v>
      </c>
      <c r="P19" s="10"/>
      <c r="Q19" s="42">
        <v>0.13418876538221572</v>
      </c>
      <c r="R19" s="42">
        <v>0.13012086923276678</v>
      </c>
      <c r="S19" s="10"/>
      <c r="T19" s="42">
        <v>1</v>
      </c>
      <c r="U19" s="42">
        <v>1</v>
      </c>
      <c r="V19" s="10"/>
    </row>
    <row r="20" spans="1:22" x14ac:dyDescent="0.2">
      <c r="A20" s="8" t="s">
        <v>6</v>
      </c>
      <c r="B20" s="9">
        <v>6257.8639999999996</v>
      </c>
      <c r="C20" s="9">
        <v>6585.4089999999997</v>
      </c>
      <c r="D20" s="10">
        <v>5.2341342029804401E-2</v>
      </c>
      <c r="E20" s="9">
        <v>661.68200000000002</v>
      </c>
      <c r="F20" s="9">
        <v>1036.999</v>
      </c>
      <c r="G20" s="10">
        <v>0.56721657835637096</v>
      </c>
      <c r="H20" s="9">
        <v>6919.5460000000003</v>
      </c>
      <c r="I20" s="9">
        <v>7622.4080000000004</v>
      </c>
      <c r="J20" s="10">
        <v>0.101576317290181</v>
      </c>
      <c r="K20" s="9">
        <v>1282.989</v>
      </c>
      <c r="L20" s="9">
        <v>1577.7380000000001</v>
      </c>
      <c r="M20" s="10">
        <v>0.14803871108591099</v>
      </c>
      <c r="N20" s="9">
        <v>3111.8049999999998</v>
      </c>
      <c r="O20" s="9">
        <v>2846.4589999999998</v>
      </c>
      <c r="P20" s="10">
        <v>0.24629195367982501</v>
      </c>
      <c r="Q20" s="9">
        <v>1537.114</v>
      </c>
      <c r="R20" s="9">
        <v>1576.856</v>
      </c>
      <c r="S20" s="10">
        <v>-9.6155359979806301E-2</v>
      </c>
      <c r="T20" s="9">
        <v>12851.454</v>
      </c>
      <c r="U20" s="9">
        <v>13623.460999999999</v>
      </c>
      <c r="V20" s="10">
        <v>0.1170084655348</v>
      </c>
    </row>
    <row r="21" spans="1:22" x14ac:dyDescent="0.2">
      <c r="A21" s="56" t="s">
        <v>109</v>
      </c>
      <c r="B21" s="42">
        <v>0.48693820948197764</v>
      </c>
      <c r="C21" s="42">
        <v>0.48338737124141951</v>
      </c>
      <c r="D21" s="10"/>
      <c r="E21" s="42">
        <v>5.1486936808862252E-2</v>
      </c>
      <c r="F21" s="42">
        <v>7.6118616260581654E-2</v>
      </c>
      <c r="G21" s="10"/>
      <c r="H21" s="42">
        <v>0.53842514629083993</v>
      </c>
      <c r="I21" s="42">
        <v>0.5595059875020012</v>
      </c>
      <c r="J21" s="10"/>
      <c r="K21" s="42">
        <v>9.9832205756640466E-2</v>
      </c>
      <c r="L21" s="42">
        <v>0.11581036566258751</v>
      </c>
      <c r="M21" s="10"/>
      <c r="N21" s="42">
        <v>0.24213641507023251</v>
      </c>
      <c r="O21" s="42">
        <v>0.20893802243057033</v>
      </c>
      <c r="P21" s="10"/>
      <c r="Q21" s="42">
        <v>0.1196062328822871</v>
      </c>
      <c r="R21" s="42">
        <v>0.11574562440484104</v>
      </c>
      <c r="S21" s="10"/>
      <c r="T21" s="42">
        <v>1</v>
      </c>
      <c r="U21" s="42">
        <v>1</v>
      </c>
      <c r="V21" s="10"/>
    </row>
    <row r="22" spans="1:22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13.5" thickBot="1" x14ac:dyDescent="0.25">
      <c r="A23" s="54" t="s">
        <v>179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thickTop="1" x14ac:dyDescent="0.2">
      <c r="A24" s="8" t="s">
        <v>91</v>
      </c>
      <c r="B24" s="26">
        <v>1</v>
      </c>
      <c r="C24" s="26">
        <v>1</v>
      </c>
      <c r="D24" s="8"/>
      <c r="E24" s="26">
        <v>1</v>
      </c>
      <c r="F24" s="26">
        <v>1</v>
      </c>
      <c r="G24" s="8"/>
      <c r="H24" s="26">
        <v>1</v>
      </c>
      <c r="I24" s="26">
        <v>1</v>
      </c>
      <c r="J24" s="8"/>
      <c r="K24" s="26">
        <v>1</v>
      </c>
      <c r="L24" s="26">
        <v>1</v>
      </c>
      <c r="M24" s="8"/>
      <c r="N24" s="26">
        <v>1</v>
      </c>
      <c r="O24" s="26">
        <v>1</v>
      </c>
      <c r="P24" s="8"/>
      <c r="Q24" s="26">
        <v>1</v>
      </c>
      <c r="R24" s="26">
        <v>1</v>
      </c>
      <c r="S24" s="8"/>
      <c r="T24" s="26">
        <v>1</v>
      </c>
      <c r="U24" s="26">
        <v>1</v>
      </c>
      <c r="V24" s="8"/>
    </row>
    <row r="25" spans="1:22" x14ac:dyDescent="0.2">
      <c r="A25" s="8" t="s">
        <v>10</v>
      </c>
      <c r="B25" s="26">
        <v>-0.38058681557073598</v>
      </c>
      <c r="C25" s="26">
        <v>-0.36073143766899624</v>
      </c>
      <c r="D25" s="8"/>
      <c r="E25" s="26">
        <v>-0.57090732659384424</v>
      </c>
      <c r="F25" s="26">
        <v>-0.45791819616946383</v>
      </c>
      <c r="G25" s="8"/>
      <c r="H25" s="26">
        <v>-0.40805268610286433</v>
      </c>
      <c r="I25" s="26">
        <v>-0.37478700891757533</v>
      </c>
      <c r="J25" s="8"/>
      <c r="K25" s="26">
        <v>-0.4384531074920589</v>
      </c>
      <c r="L25" s="26">
        <v>-0.43398660316681248</v>
      </c>
      <c r="M25" s="8"/>
      <c r="N25" s="26">
        <v>-0.39545351779125992</v>
      </c>
      <c r="O25" s="26">
        <v>-0.41377242961706473</v>
      </c>
      <c r="P25" s="8"/>
      <c r="Q25" s="26">
        <v>-0.32733780159571663</v>
      </c>
      <c r="R25" s="26">
        <v>-0.3534166162171512</v>
      </c>
      <c r="S25" s="8"/>
      <c r="T25" s="26">
        <v>-0.39709867902715312</v>
      </c>
      <c r="U25" s="26">
        <v>-0.38635893128406862</v>
      </c>
      <c r="V25" s="8"/>
    </row>
    <row r="26" spans="1:22" x14ac:dyDescent="0.2">
      <c r="A26" s="8" t="s">
        <v>5</v>
      </c>
      <c r="B26" s="26">
        <v>0.61941318442926407</v>
      </c>
      <c r="C26" s="26">
        <v>0.63926856233100382</v>
      </c>
      <c r="D26" s="8"/>
      <c r="E26" s="26">
        <v>0.42909267340615587</v>
      </c>
      <c r="F26" s="26">
        <v>0.54208180383053606</v>
      </c>
      <c r="G26" s="8"/>
      <c r="H26" s="26">
        <v>0.59194731389713573</v>
      </c>
      <c r="I26" s="26">
        <v>0.62521299108242467</v>
      </c>
      <c r="J26" s="8"/>
      <c r="K26" s="26">
        <v>0.56154689250794099</v>
      </c>
      <c r="L26" s="26">
        <v>0.56601339683318741</v>
      </c>
      <c r="M26" s="8"/>
      <c r="N26" s="26">
        <v>0.60454648220873997</v>
      </c>
      <c r="O26" s="26">
        <v>0.58622757038293527</v>
      </c>
      <c r="P26" s="8"/>
      <c r="Q26" s="26">
        <v>0.67266219840428343</v>
      </c>
      <c r="R26" s="26">
        <v>0.64658338378284885</v>
      </c>
      <c r="S26" s="8"/>
      <c r="T26" s="26">
        <v>0.60290132097284677</v>
      </c>
      <c r="U26" s="26">
        <v>0.61364106871593138</v>
      </c>
      <c r="V26" s="8"/>
    </row>
    <row r="27" spans="1:22" x14ac:dyDescent="0.2">
      <c r="A27" s="8" t="s">
        <v>67</v>
      </c>
      <c r="B27" s="26">
        <v>-0.3402225563607128</v>
      </c>
      <c r="C27" s="26">
        <v>-0.34302643315814035</v>
      </c>
      <c r="D27" s="8"/>
      <c r="E27" s="26">
        <v>-0.30354198062158066</v>
      </c>
      <c r="F27" s="26">
        <v>-0.30446834971295533</v>
      </c>
      <c r="G27" s="8"/>
      <c r="H27" s="26">
        <v>-0.33492904417498409</v>
      </c>
      <c r="I27" s="26">
        <v>-0.33744999561217726</v>
      </c>
      <c r="J27" s="8"/>
      <c r="K27" s="26">
        <v>-0.27589820542531396</v>
      </c>
      <c r="L27" s="26">
        <v>-0.26420409984370602</v>
      </c>
      <c r="M27" s="8"/>
      <c r="N27" s="26">
        <v>-0.24708720478593835</v>
      </c>
      <c r="O27" s="26">
        <v>-0.26193580139251882</v>
      </c>
      <c r="P27" s="8"/>
      <c r="Q27" s="26">
        <v>-0.37409579620745798</v>
      </c>
      <c r="R27" s="26">
        <v>-0.37510714087152053</v>
      </c>
      <c r="S27" s="8"/>
      <c r="T27" s="26">
        <v>-0.3149111338044791</v>
      </c>
      <c r="U27" s="26">
        <v>-0.31943267318372248</v>
      </c>
      <c r="V27" s="8"/>
    </row>
    <row r="28" spans="1:22" x14ac:dyDescent="0.2">
      <c r="A28" s="8" t="s">
        <v>71</v>
      </c>
      <c r="B28" s="26">
        <v>3.7318217303477667E-2</v>
      </c>
      <c r="C28" s="26">
        <v>3.3738189374590132E-2</v>
      </c>
      <c r="D28" s="8"/>
      <c r="E28" s="26">
        <v>5.9365496709876807E-2</v>
      </c>
      <c r="F28" s="26">
        <v>7.9779424220472225E-2</v>
      </c>
      <c r="G28" s="8"/>
      <c r="H28" s="26">
        <v>4.0499943321900843E-2</v>
      </c>
      <c r="I28" s="26">
        <v>4.039687278716373E-2</v>
      </c>
      <c r="J28" s="8"/>
      <c r="K28" s="26">
        <v>9.9063317223850554E-3</v>
      </c>
      <c r="L28" s="26">
        <v>4.5412332316987639E-3</v>
      </c>
      <c r="M28" s="8"/>
      <c r="N28" s="26">
        <v>2.0188498280195822E-3</v>
      </c>
      <c r="O28" s="26">
        <v>-7.2748456539842828E-3</v>
      </c>
      <c r="P28" s="8"/>
      <c r="Q28" s="26">
        <v>9.1134583033658522E-4</v>
      </c>
      <c r="R28" s="26">
        <v>-1.1090528051989771E-3</v>
      </c>
      <c r="S28" s="8"/>
      <c r="T28" s="26">
        <v>2.3332397685682075E-2</v>
      </c>
      <c r="U28" s="26">
        <v>2.0383294819791495E-2</v>
      </c>
      <c r="V28" s="8"/>
    </row>
    <row r="29" spans="1:22" x14ac:dyDescent="0.2">
      <c r="A29" s="8" t="s">
        <v>11</v>
      </c>
      <c r="B29" s="26">
        <v>0.31650884537202889</v>
      </c>
      <c r="C29" s="26">
        <v>0.32998031854745358</v>
      </c>
      <c r="D29" s="8"/>
      <c r="E29" s="26">
        <v>0.18491618949445196</v>
      </c>
      <c r="F29" s="26">
        <v>0.31739287833805302</v>
      </c>
      <c r="G29" s="8"/>
      <c r="H29" s="26">
        <v>0.2975182130440524</v>
      </c>
      <c r="I29" s="26">
        <v>0.32815986825741117</v>
      </c>
      <c r="J29" s="8"/>
      <c r="K29" s="26">
        <v>0.29555501880501217</v>
      </c>
      <c r="L29" s="26">
        <v>0.3063505302211802</v>
      </c>
      <c r="M29" s="8"/>
      <c r="N29" s="26">
        <v>0.35947812725082123</v>
      </c>
      <c r="O29" s="26">
        <v>0.31701692333643222</v>
      </c>
      <c r="P29" s="8"/>
      <c r="Q29" s="26">
        <v>0.29947774802716198</v>
      </c>
      <c r="R29" s="26">
        <v>0.27036719010612931</v>
      </c>
      <c r="S29" s="8"/>
      <c r="T29" s="26">
        <v>0.31132258485404979</v>
      </c>
      <c r="U29" s="26">
        <v>0.31459169035200046</v>
      </c>
      <c r="V29" s="8"/>
    </row>
    <row r="30" spans="1:22" x14ac:dyDescent="0.2">
      <c r="A30" s="8" t="s">
        <v>6</v>
      </c>
      <c r="B30" s="26">
        <v>0.41429506606090971</v>
      </c>
      <c r="C30" s="26">
        <v>0.42385432725816491</v>
      </c>
      <c r="D30" s="8"/>
      <c r="E30" s="26">
        <v>0.25974053503216721</v>
      </c>
      <c r="F30" s="26">
        <v>0.39475504417111446</v>
      </c>
      <c r="G30" s="8"/>
      <c r="H30" s="26">
        <v>0.39199071895418175</v>
      </c>
      <c r="I30" s="26">
        <v>0.4196458625143733</v>
      </c>
      <c r="J30" s="8"/>
      <c r="K30" s="26">
        <v>0.38305348493583724</v>
      </c>
      <c r="L30" s="26">
        <v>0.38487732254587154</v>
      </c>
      <c r="M30" s="8"/>
      <c r="N30" s="26">
        <v>0.42716169096895867</v>
      </c>
      <c r="O30" s="26">
        <v>0.42044079195554385</v>
      </c>
      <c r="P30" s="8"/>
      <c r="Q30" s="26">
        <v>0.33520996282651111</v>
      </c>
      <c r="R30" s="26">
        <v>0.30440671369797012</v>
      </c>
      <c r="S30" s="8"/>
      <c r="T30" s="26">
        <v>0.39095370381552891</v>
      </c>
      <c r="U30" s="26">
        <v>0.39818955127868066</v>
      </c>
      <c r="V30" s="8"/>
    </row>
    <row r="31" spans="1:22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3.5" thickBot="1" x14ac:dyDescent="0.25">
      <c r="A32" s="54" t="s">
        <v>110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3.5" thickTop="1" x14ac:dyDescent="0.2">
      <c r="A33" s="8" t="s">
        <v>91</v>
      </c>
      <c r="B33" s="9">
        <v>267.50723640478412</v>
      </c>
      <c r="C33" s="9">
        <v>284.97489098726101</v>
      </c>
      <c r="D33" s="10">
        <v>6.5297876862087434E-2</v>
      </c>
      <c r="E33" s="9">
        <v>136.4042014974047</v>
      </c>
      <c r="F33" s="9">
        <v>153.28839032610816</v>
      </c>
      <c r="G33" s="10">
        <v>0.12378056279318279</v>
      </c>
      <c r="H33" s="9">
        <v>234.92229093723623</v>
      </c>
      <c r="I33" s="9">
        <v>253.48148447306929</v>
      </c>
      <c r="J33" s="10">
        <v>7.9001415582106146E-2</v>
      </c>
      <c r="K33" s="9">
        <v>378.55116381630211</v>
      </c>
      <c r="L33" s="9">
        <v>430.34174324158062</v>
      </c>
      <c r="M33" s="10">
        <v>4.9598741849264959E-2</v>
      </c>
      <c r="N33" s="9">
        <v>308.28640309219071</v>
      </c>
      <c r="O33" s="9">
        <v>280.85795909579389</v>
      </c>
      <c r="P33" s="10">
        <v>0.18750123637648253</v>
      </c>
      <c r="Q33" s="9">
        <v>589.41097155534578</v>
      </c>
      <c r="R33" s="9">
        <v>675.16982552527361</v>
      </c>
      <c r="S33" s="10">
        <v>9.259014866777002E-3</v>
      </c>
      <c r="T33" s="9">
        <v>284.85584624204591</v>
      </c>
      <c r="U33" s="9">
        <v>302.87865817739629</v>
      </c>
      <c r="V33" s="10">
        <v>9.8366742669112189E-2</v>
      </c>
    </row>
    <row r="34" spans="1:22" x14ac:dyDescent="0.2">
      <c r="A34" s="8" t="s">
        <v>10</v>
      </c>
      <c r="B34" s="9">
        <v>-101.80972724542485</v>
      </c>
      <c r="C34" s="9">
        <v>-102.79940212540015</v>
      </c>
      <c r="D34" s="10">
        <v>9.7208283211442457E-3</v>
      </c>
      <c r="E34" s="9">
        <v>-77.874158013051371</v>
      </c>
      <c r="F34" s="9">
        <v>-70.193543191852143</v>
      </c>
      <c r="G34" s="10">
        <v>-9.8628544014716421E-2</v>
      </c>
      <c r="H34" s="9">
        <v>-95.860671842377826</v>
      </c>
      <c r="I34" s="9">
        <v>-95.001567381648442</v>
      </c>
      <c r="J34" s="10">
        <v>-8.9620116802644218E-3</v>
      </c>
      <c r="K34" s="9">
        <v>-165.97693411999313</v>
      </c>
      <c r="L34" s="9">
        <v>-186.76255135029817</v>
      </c>
      <c r="M34" s="10">
        <v>3.8793178930381887E-2</v>
      </c>
      <c r="N34" s="9">
        <v>-121.91294259002117</v>
      </c>
      <c r="O34" s="9">
        <v>-116.21128011235682</v>
      </c>
      <c r="P34" s="10">
        <v>0.14407599224674783</v>
      </c>
      <c r="Q34" s="9">
        <v>-192.93649166532239</v>
      </c>
      <c r="R34" s="9">
        <v>-238.61623510906657</v>
      </c>
      <c r="S34" s="10">
        <v>8.9666100869796844E-2</v>
      </c>
      <c r="T34" s="9">
        <v>-113.11588025587828</v>
      </c>
      <c r="U34" s="9">
        <v>-117.01987468217156</v>
      </c>
      <c r="V34" s="10">
        <v>5.08221075941796E-2</v>
      </c>
    </row>
    <row r="35" spans="1:22" x14ac:dyDescent="0.2">
      <c r="A35" s="8" t="s">
        <v>5</v>
      </c>
      <c r="B35" s="9">
        <v>165.6975091593593</v>
      </c>
      <c r="C35" s="9">
        <v>182.17548886186088</v>
      </c>
      <c r="D35" s="10">
        <v>9.9446152124434889E-2</v>
      </c>
      <c r="E35" s="9">
        <v>58.530043484353349</v>
      </c>
      <c r="F35" s="9">
        <v>83.094847134256014</v>
      </c>
      <c r="G35" s="10">
        <v>0.4196956330037494</v>
      </c>
      <c r="H35" s="9">
        <v>139.06161909485843</v>
      </c>
      <c r="I35" s="9">
        <v>158.47991709142084</v>
      </c>
      <c r="J35" s="10">
        <v>0.1396380836276368</v>
      </c>
      <c r="K35" s="9">
        <v>212.57422969630895</v>
      </c>
      <c r="L35" s="9">
        <v>243.57919189128245</v>
      </c>
      <c r="M35" s="10">
        <v>5.8051155113928575E-2</v>
      </c>
      <c r="N35" s="9">
        <v>186.37346050216948</v>
      </c>
      <c r="O35" s="9">
        <v>164.64667898343708</v>
      </c>
      <c r="P35" s="10">
        <v>0.21563051272259015</v>
      </c>
      <c r="Q35" s="9">
        <v>396.47447989002353</v>
      </c>
      <c r="R35" s="9">
        <v>436.5535904162071</v>
      </c>
      <c r="S35" s="10">
        <v>-2.986950882220726E-2</v>
      </c>
      <c r="T35" s="9">
        <v>171.73996598616762</v>
      </c>
      <c r="U35" s="9">
        <v>185.85878349522474</v>
      </c>
      <c r="V35" s="10">
        <v>0.12962502195405687</v>
      </c>
    </row>
    <row r="36" spans="1:22" x14ac:dyDescent="0.2">
      <c r="A36" s="8" t="s">
        <v>67</v>
      </c>
      <c r="B36" s="9">
        <v>-91.011995814625195</v>
      </c>
      <c r="C36" s="9">
        <v>-97.753920394990033</v>
      </c>
      <c r="D36" s="10">
        <v>7.4077318270186099E-2</v>
      </c>
      <c r="E36" s="9">
        <v>-41.404401487627403</v>
      </c>
      <c r="F36" s="9">
        <v>-46.671463232745502</v>
      </c>
      <c r="G36" s="10">
        <v>0.12721018915566296</v>
      </c>
      <c r="H36" s="9">
        <v>-78.682298359006069</v>
      </c>
      <c r="I36" s="9">
        <v>-85.537325823205407</v>
      </c>
      <c r="J36" s="10">
        <v>8.7122867622926994E-2</v>
      </c>
      <c r="K36" s="9">
        <v>-104.44158675858178</v>
      </c>
      <c r="L36" s="9">
        <v>-113.69805289831308</v>
      </c>
      <c r="M36" s="10">
        <v>-1.3051673711360534E-3</v>
      </c>
      <c r="N36" s="9">
        <v>-76.173625613560461</v>
      </c>
      <c r="O36" s="9">
        <v>-73.566754593224033</v>
      </c>
      <c r="P36" s="10">
        <v>0.21539472819690084</v>
      </c>
      <c r="Q36" s="9">
        <v>-220.49616669740848</v>
      </c>
      <c r="R36" s="9">
        <v>-253.26102285550877</v>
      </c>
      <c r="S36" s="10">
        <v>1.1987480925090954E-2</v>
      </c>
      <c r="T36" s="9">
        <v>-89.704277510917038</v>
      </c>
      <c r="U36" s="9">
        <v>-96.74933943190463</v>
      </c>
      <c r="V36" s="10">
        <v>9.2325981588834316E-2</v>
      </c>
    </row>
    <row r="37" spans="1:22" x14ac:dyDescent="0.2">
      <c r="A37" s="8" t="s">
        <v>71</v>
      </c>
      <c r="B37" s="9">
        <v>9.9828931784065063</v>
      </c>
      <c r="C37" s="9">
        <v>9.6145368391313912</v>
      </c>
      <c r="D37" s="10">
        <v>-3.6898755971053389E-2</v>
      </c>
      <c r="E37" s="9">
        <v>8.0977031752075508</v>
      </c>
      <c r="F37" s="9">
        <v>12.229259519899914</v>
      </c>
      <c r="G37" s="10">
        <v>0.51021335992430572</v>
      </c>
      <c r="H37" s="9">
        <v>9.5143394680091689</v>
      </c>
      <c r="I37" s="9">
        <v>10.239859282159999</v>
      </c>
      <c r="J37" s="10">
        <v>7.6255405495074549E-2</v>
      </c>
      <c r="K37" s="9">
        <v>3.7500534026592152</v>
      </c>
      <c r="L37" s="9">
        <v>1.954282225395843</v>
      </c>
      <c r="M37" s="10">
        <v>-0.51666206839884232</v>
      </c>
      <c r="N37" s="9">
        <v>0.62238395186344475</v>
      </c>
      <c r="O37" s="9">
        <v>-2.0431983031149317</v>
      </c>
      <c r="P37" s="10" t="s">
        <v>8</v>
      </c>
      <c r="Q37" s="9">
        <v>0.53715723128160009</v>
      </c>
      <c r="R37" s="9">
        <v>-0.7487989889845087</v>
      </c>
      <c r="S37" s="10" t="s">
        <v>8</v>
      </c>
      <c r="T37" s="9">
        <v>6.6463698876109207</v>
      </c>
      <c r="U37" s="9">
        <v>6.1736649842527207</v>
      </c>
      <c r="V37" s="10">
        <v>-4.1657457677415369E-2</v>
      </c>
    </row>
    <row r="38" spans="1:22" x14ac:dyDescent="0.2">
      <c r="A38" s="8" t="s">
        <v>11</v>
      </c>
      <c r="B38" s="9">
        <v>84.668406523140604</v>
      </c>
      <c r="C38" s="9">
        <v>94.036105306002241</v>
      </c>
      <c r="D38" s="10">
        <v>0.11063983801680941</v>
      </c>
      <c r="E38" s="9">
        <v>25.223345171933495</v>
      </c>
      <c r="F38" s="9">
        <v>48.652643421410431</v>
      </c>
      <c r="G38" s="10">
        <v>0.92887355304272512</v>
      </c>
      <c r="H38" s="9">
        <v>69.893660203861501</v>
      </c>
      <c r="I38" s="9">
        <v>83.182450550375435</v>
      </c>
      <c r="J38" s="10">
        <v>0.19012869418705505</v>
      </c>
      <c r="K38" s="9">
        <v>111.8826963403864</v>
      </c>
      <c r="L38" s="9">
        <v>131.83542121836521</v>
      </c>
      <c r="M38" s="10">
        <v>9.4151878696045938E-2</v>
      </c>
      <c r="N38" s="9">
        <v>110.8222188404725</v>
      </c>
      <c r="O38" s="9">
        <v>89.036726087098103</v>
      </c>
      <c r="P38" s="10">
        <v>0.19924228679064948</v>
      </c>
      <c r="Q38" s="9">
        <v>176.5154704238966</v>
      </c>
      <c r="R38" s="9">
        <v>182.54376857171383</v>
      </c>
      <c r="S38" s="10">
        <v>-8.8845411381394512E-2</v>
      </c>
      <c r="T38" s="9">
        <v>88.682058362861483</v>
      </c>
      <c r="U38" s="9">
        <v>95.28310904757285</v>
      </c>
      <c r="V38" s="10">
        <v>0.15442392010673231</v>
      </c>
    </row>
    <row r="39" spans="1:22" x14ac:dyDescent="0.2">
      <c r="A39" s="8" t="s">
        <v>6</v>
      </c>
      <c r="B39" s="9">
        <v>110.82692817809144</v>
      </c>
      <c r="C39" s="9">
        <v>120.78784070487441</v>
      </c>
      <c r="D39" s="10">
        <v>8.9878089111848899E-2</v>
      </c>
      <c r="E39" s="9">
        <v>35.429700277571442</v>
      </c>
      <c r="F39" s="9">
        <v>60.511365294101864</v>
      </c>
      <c r="G39" s="10">
        <v>0.70792766577278166</v>
      </c>
      <c r="H39" s="9">
        <v>92.087357722850697</v>
      </c>
      <c r="I39" s="9">
        <v>106.3724561831249</v>
      </c>
      <c r="J39" s="10">
        <v>0.1551255114004588</v>
      </c>
      <c r="K39" s="9">
        <v>145.00534252635154</v>
      </c>
      <c r="L39" s="9">
        <v>165.62877791854248</v>
      </c>
      <c r="M39" s="10">
        <v>5.7955927128379235E-2</v>
      </c>
      <c r="N39" s="9">
        <v>131.68814124759817</v>
      </c>
      <c r="O39" s="9">
        <v>118.08414274925332</v>
      </c>
      <c r="P39" s="10">
        <v>0.21673724601454272</v>
      </c>
      <c r="Q39" s="9">
        <v>197.57642986460527</v>
      </c>
      <c r="R39" s="9">
        <v>205.52622777618041</v>
      </c>
      <c r="S39" s="10">
        <v>-8.3484217945224717E-2</v>
      </c>
      <c r="T39" s="9">
        <v>111.36544814183466</v>
      </c>
      <c r="U39" s="9">
        <v>120.60311699154634</v>
      </c>
      <c r="V39" s="10">
        <v>0.13967361357658084</v>
      </c>
    </row>
  </sheetData>
  <mergeCells count="12">
    <mergeCell ref="Q3:S3"/>
    <mergeCell ref="T3:V3"/>
    <mergeCell ref="B2:J2"/>
    <mergeCell ref="K2:M2"/>
    <mergeCell ref="N2:P2"/>
    <mergeCell ref="Q2:S2"/>
    <mergeCell ref="T2:V2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C71"/>
  <sheetViews>
    <sheetView showGridLines="0" topLeftCell="A34" zoomScaleNormal="100" workbookViewId="0">
      <selection activeCell="B7" sqref="B7:C71"/>
    </sheetView>
  </sheetViews>
  <sheetFormatPr defaultRowHeight="12.75" x14ac:dyDescent="0.2"/>
  <cols>
    <col min="1" max="1" width="47.42578125" bestFit="1" customWidth="1"/>
    <col min="2" max="3" width="22.7109375" customWidth="1"/>
  </cols>
  <sheetData>
    <row r="2" spans="1:3" ht="12.75" customHeight="1" x14ac:dyDescent="0.2">
      <c r="A2" s="3" t="s">
        <v>35</v>
      </c>
      <c r="B2" s="57"/>
      <c r="C2" s="57"/>
    </row>
    <row r="3" spans="1:3" x14ac:dyDescent="0.2">
      <c r="A3" s="4" t="s">
        <v>2</v>
      </c>
      <c r="B3" s="5" t="s">
        <v>225</v>
      </c>
      <c r="C3" s="5" t="s">
        <v>222</v>
      </c>
    </row>
    <row r="4" spans="1:3" ht="7.5" customHeight="1" x14ac:dyDescent="0.2">
      <c r="A4" s="8"/>
      <c r="B4" s="8"/>
      <c r="C4" s="8"/>
    </row>
    <row r="5" spans="1:3" x14ac:dyDescent="0.2">
      <c r="A5" s="14" t="s">
        <v>36</v>
      </c>
      <c r="B5" s="14"/>
      <c r="C5" s="14"/>
    </row>
    <row r="6" spans="1:3" x14ac:dyDescent="0.2">
      <c r="A6" s="14" t="s">
        <v>42</v>
      </c>
      <c r="B6" s="14"/>
      <c r="C6" s="14"/>
    </row>
    <row r="7" spans="1:3" x14ac:dyDescent="0.2">
      <c r="A7" s="8" t="s">
        <v>44</v>
      </c>
      <c r="B7" s="9">
        <v>10354.527</v>
      </c>
      <c r="C7" s="9">
        <v>12227.669</v>
      </c>
    </row>
    <row r="8" spans="1:3" x14ac:dyDescent="0.2">
      <c r="A8" s="8" t="s">
        <v>39</v>
      </c>
      <c r="B8" s="9">
        <v>11.882999999999999</v>
      </c>
      <c r="C8" s="9">
        <v>13.007999999999999</v>
      </c>
    </row>
    <row r="9" spans="1:3" x14ac:dyDescent="0.2">
      <c r="A9" s="8" t="s">
        <v>180</v>
      </c>
      <c r="B9" s="9">
        <v>350.036</v>
      </c>
      <c r="C9" s="9">
        <v>1189.854</v>
      </c>
    </row>
    <row r="10" spans="1:3" x14ac:dyDescent="0.2">
      <c r="A10" s="8" t="s">
        <v>181</v>
      </c>
      <c r="B10" s="9">
        <v>4944.8310000000001</v>
      </c>
      <c r="C10" s="9">
        <v>4285.6329999999998</v>
      </c>
    </row>
    <row r="11" spans="1:3" x14ac:dyDescent="0.2">
      <c r="A11" s="8" t="s">
        <v>43</v>
      </c>
      <c r="B11" s="9">
        <v>4318.973</v>
      </c>
      <c r="C11" s="9">
        <v>5349.0870000000004</v>
      </c>
    </row>
    <row r="12" spans="1:3" x14ac:dyDescent="0.2">
      <c r="A12" s="8" t="s">
        <v>182</v>
      </c>
      <c r="B12" s="9">
        <v>2770.3760000000002</v>
      </c>
      <c r="C12" s="9">
        <v>1184.4739999999999</v>
      </c>
    </row>
    <row r="13" spans="1:3" x14ac:dyDescent="0.2">
      <c r="A13" s="8" t="s">
        <v>183</v>
      </c>
      <c r="B13" s="9">
        <v>600.16499999999996</v>
      </c>
      <c r="C13" s="9">
        <v>1030.5530000000001</v>
      </c>
    </row>
    <row r="14" spans="1:3" ht="13.5" thickBot="1" x14ac:dyDescent="0.25">
      <c r="A14" s="8" t="s">
        <v>184</v>
      </c>
      <c r="B14" s="9">
        <v>1367.2819999999999</v>
      </c>
      <c r="C14" s="9">
        <v>919.74099999999999</v>
      </c>
    </row>
    <row r="15" spans="1:3" ht="13.5" thickTop="1" x14ac:dyDescent="0.2">
      <c r="A15" s="8"/>
      <c r="B15" s="58">
        <v>24718.073</v>
      </c>
      <c r="C15" s="58">
        <v>26200.018999999993</v>
      </c>
    </row>
    <row r="16" spans="1:3" ht="7.5" customHeight="1" x14ac:dyDescent="0.2">
      <c r="A16" s="8"/>
      <c r="B16" s="8"/>
      <c r="C16" s="8"/>
    </row>
    <row r="17" spans="1:3" x14ac:dyDescent="0.2">
      <c r="A17" s="14" t="s">
        <v>81</v>
      </c>
      <c r="B17" s="14"/>
      <c r="C17" s="14"/>
    </row>
    <row r="18" spans="1:3" x14ac:dyDescent="0.2">
      <c r="A18" s="8" t="s">
        <v>39</v>
      </c>
      <c r="B18" s="9">
        <v>121.956</v>
      </c>
      <c r="C18" s="9">
        <v>164.16900000000001</v>
      </c>
    </row>
    <row r="19" spans="1:3" x14ac:dyDescent="0.2">
      <c r="A19" s="8" t="s">
        <v>180</v>
      </c>
      <c r="B19" s="9">
        <v>35.188000000000002</v>
      </c>
      <c r="C19" s="9">
        <v>89.155000000000001</v>
      </c>
    </row>
    <row r="20" spans="1:3" x14ac:dyDescent="0.2">
      <c r="A20" s="8" t="s">
        <v>182</v>
      </c>
      <c r="B20" s="9">
        <v>2312.6640000000002</v>
      </c>
      <c r="C20" s="9">
        <v>3052.3040000000001</v>
      </c>
    </row>
    <row r="21" spans="1:3" x14ac:dyDescent="0.2">
      <c r="A21" s="8" t="s">
        <v>40</v>
      </c>
      <c r="B21" s="9">
        <v>2279.3389999999999</v>
      </c>
      <c r="C21" s="9">
        <v>3687.701</v>
      </c>
    </row>
    <row r="22" spans="1:3" x14ac:dyDescent="0.2">
      <c r="A22" s="8" t="s">
        <v>183</v>
      </c>
      <c r="B22" s="9">
        <v>225.036</v>
      </c>
      <c r="C22" s="9">
        <v>269.87599999999998</v>
      </c>
    </row>
    <row r="23" spans="1:3" x14ac:dyDescent="0.2">
      <c r="A23" s="8" t="s">
        <v>184</v>
      </c>
      <c r="B23" s="9">
        <v>1964.424</v>
      </c>
      <c r="C23" s="9">
        <v>1697.7719999999999</v>
      </c>
    </row>
    <row r="24" spans="1:3" x14ac:dyDescent="0.2">
      <c r="A24" s="8" t="s">
        <v>41</v>
      </c>
      <c r="B24" s="9">
        <v>58.442999999999998</v>
      </c>
      <c r="C24" s="9">
        <v>62.066000000000003</v>
      </c>
    </row>
    <row r="25" spans="1:3" x14ac:dyDescent="0.2">
      <c r="A25" s="59" t="s">
        <v>185</v>
      </c>
      <c r="B25" s="9">
        <v>237.96100000000001</v>
      </c>
      <c r="C25" s="9">
        <v>264.16399999999999</v>
      </c>
    </row>
    <row r="26" spans="1:3" x14ac:dyDescent="0.2">
      <c r="A26" s="8" t="s">
        <v>37</v>
      </c>
      <c r="B26" s="9">
        <v>18822.327000000001</v>
      </c>
      <c r="C26" s="9">
        <v>19673.034</v>
      </c>
    </row>
    <row r="27" spans="1:3" x14ac:dyDescent="0.2">
      <c r="A27" s="8" t="s">
        <v>186</v>
      </c>
      <c r="B27" s="9">
        <v>4674.7039999999997</v>
      </c>
      <c r="C27" s="9">
        <v>5752.5609999999997</v>
      </c>
    </row>
    <row r="28" spans="1:3" ht="13.5" thickBot="1" x14ac:dyDescent="0.25">
      <c r="A28" s="8" t="s">
        <v>38</v>
      </c>
      <c r="B28" s="60">
        <v>31401.874</v>
      </c>
      <c r="C28" s="60">
        <v>34778.222000000002</v>
      </c>
    </row>
    <row r="29" spans="1:3" ht="13.5" thickTop="1" x14ac:dyDescent="0.2">
      <c r="A29" s="8"/>
      <c r="B29" s="61">
        <v>62133.915999999997</v>
      </c>
      <c r="C29" s="61">
        <v>69491.024000000005</v>
      </c>
    </row>
    <row r="30" spans="1:3" ht="7.5" customHeight="1" x14ac:dyDescent="0.2">
      <c r="A30" s="8"/>
      <c r="B30" s="8"/>
      <c r="C30" s="8"/>
    </row>
    <row r="31" spans="1:3" ht="13.5" thickBot="1" x14ac:dyDescent="0.25">
      <c r="A31" s="14" t="s">
        <v>82</v>
      </c>
      <c r="B31" s="55">
        <v>86851.989000000001</v>
      </c>
      <c r="C31" s="55">
        <v>95691.043000000005</v>
      </c>
    </row>
    <row r="32" spans="1:3" ht="7.5" customHeight="1" thickTop="1" x14ac:dyDescent="0.2">
      <c r="A32" s="8"/>
      <c r="B32" s="8"/>
      <c r="C32" s="8"/>
    </row>
    <row r="33" spans="1:3" x14ac:dyDescent="0.2">
      <c r="A33" s="14" t="s">
        <v>83</v>
      </c>
      <c r="B33" s="14"/>
      <c r="C33" s="14"/>
    </row>
    <row r="34" spans="1:3" x14ac:dyDescent="0.2">
      <c r="A34" s="14" t="s">
        <v>86</v>
      </c>
      <c r="B34" s="14"/>
      <c r="C34" s="14"/>
    </row>
    <row r="35" spans="1:3" x14ac:dyDescent="0.2">
      <c r="A35" s="8" t="s">
        <v>187</v>
      </c>
      <c r="B35" s="9">
        <v>11853.928</v>
      </c>
      <c r="C35" s="9">
        <v>12036.683000000001</v>
      </c>
    </row>
    <row r="36" spans="1:3" x14ac:dyDescent="0.2">
      <c r="A36" s="8" t="s">
        <v>180</v>
      </c>
      <c r="B36" s="9">
        <v>215.09</v>
      </c>
      <c r="C36" s="9">
        <v>621.625</v>
      </c>
    </row>
    <row r="37" spans="1:3" x14ac:dyDescent="0.2">
      <c r="A37" s="8" t="s">
        <v>48</v>
      </c>
      <c r="B37" s="9">
        <v>1321.1220000000001</v>
      </c>
      <c r="C37" s="9">
        <v>3735.5590000000002</v>
      </c>
    </row>
    <row r="38" spans="1:3" x14ac:dyDescent="0.2">
      <c r="A38" s="8" t="s">
        <v>50</v>
      </c>
      <c r="B38" s="9">
        <v>1.792</v>
      </c>
      <c r="C38" s="9">
        <v>25.654</v>
      </c>
    </row>
    <row r="39" spans="1:3" x14ac:dyDescent="0.2">
      <c r="A39" s="8" t="s">
        <v>135</v>
      </c>
      <c r="B39" s="9">
        <v>1047.182</v>
      </c>
      <c r="C39" s="9">
        <v>1032.645</v>
      </c>
    </row>
    <row r="40" spans="1:3" x14ac:dyDescent="0.2">
      <c r="A40" s="8" t="s">
        <v>136</v>
      </c>
      <c r="B40" s="9">
        <v>1778.633</v>
      </c>
      <c r="C40" s="9">
        <v>942.03099999999995</v>
      </c>
    </row>
    <row r="41" spans="1:3" x14ac:dyDescent="0.2">
      <c r="A41" s="8" t="s">
        <v>188</v>
      </c>
      <c r="B41" s="9">
        <v>1668.4069999999999</v>
      </c>
      <c r="C41" s="9">
        <v>1542.373</v>
      </c>
    </row>
    <row r="42" spans="1:3" x14ac:dyDescent="0.2">
      <c r="A42" s="8" t="s">
        <v>189</v>
      </c>
      <c r="B42" s="9">
        <v>3825.44</v>
      </c>
      <c r="C42" s="9">
        <v>2174.7330000000002</v>
      </c>
    </row>
    <row r="43" spans="1:3" x14ac:dyDescent="0.2">
      <c r="A43" s="8" t="s">
        <v>190</v>
      </c>
      <c r="B43" s="9">
        <v>6807.9250000000002</v>
      </c>
      <c r="C43" s="9">
        <v>3275.5430000000001</v>
      </c>
    </row>
    <row r="44" spans="1:3" ht="13.5" thickBot="1" x14ac:dyDescent="0.25">
      <c r="A44" s="8" t="s">
        <v>51</v>
      </c>
      <c r="B44" s="60">
        <v>168.95699999999999</v>
      </c>
      <c r="C44" s="60">
        <v>173.154</v>
      </c>
    </row>
    <row r="45" spans="1:3" ht="13.5" thickTop="1" x14ac:dyDescent="0.2">
      <c r="A45" s="8"/>
      <c r="B45" s="61">
        <v>28688.475999999995</v>
      </c>
      <c r="C45" s="61">
        <v>25560</v>
      </c>
    </row>
    <row r="46" spans="1:3" ht="7.5" customHeight="1" x14ac:dyDescent="0.2">
      <c r="A46" s="8"/>
      <c r="B46" s="8"/>
      <c r="C46" s="8"/>
    </row>
    <row r="47" spans="1:3" x14ac:dyDescent="0.2">
      <c r="A47" s="14" t="s">
        <v>85</v>
      </c>
      <c r="B47" s="14"/>
      <c r="C47" s="14"/>
    </row>
    <row r="48" spans="1:3" x14ac:dyDescent="0.2">
      <c r="A48" s="8" t="s">
        <v>187</v>
      </c>
      <c r="B48" s="9">
        <v>175.054</v>
      </c>
      <c r="C48" s="9">
        <v>130.797</v>
      </c>
    </row>
    <row r="49" spans="1:3" x14ac:dyDescent="0.2">
      <c r="A49" s="8" t="s">
        <v>191</v>
      </c>
      <c r="B49" s="9">
        <v>2.4340000000000002</v>
      </c>
      <c r="C49" s="9">
        <v>1.3959999999999999</v>
      </c>
    </row>
    <row r="50" spans="1:3" x14ac:dyDescent="0.2">
      <c r="A50" s="8" t="s">
        <v>48</v>
      </c>
      <c r="B50" s="9">
        <v>1231.9280000000001</v>
      </c>
      <c r="C50" s="9">
        <v>1245.212</v>
      </c>
    </row>
    <row r="51" spans="1:3" x14ac:dyDescent="0.2">
      <c r="A51" s="8" t="s">
        <v>49</v>
      </c>
      <c r="B51" s="9">
        <v>2329.2289999999998</v>
      </c>
      <c r="C51" s="9">
        <v>2581.3670000000002</v>
      </c>
    </row>
    <row r="52" spans="1:3" x14ac:dyDescent="0.2">
      <c r="A52" s="8" t="s">
        <v>188</v>
      </c>
      <c r="B52" s="9">
        <v>2418.027</v>
      </c>
      <c r="C52" s="9">
        <v>2113.2190000000001</v>
      </c>
    </row>
    <row r="53" spans="1:3" x14ac:dyDescent="0.2">
      <c r="A53" s="8" t="s">
        <v>189</v>
      </c>
      <c r="B53" s="9">
        <v>771.61900000000003</v>
      </c>
      <c r="C53" s="9">
        <v>718.54399999999998</v>
      </c>
    </row>
    <row r="54" spans="1:3" x14ac:dyDescent="0.2">
      <c r="A54" s="8" t="s">
        <v>190</v>
      </c>
      <c r="B54" s="9">
        <v>429.10199999999998</v>
      </c>
      <c r="C54" s="9">
        <v>210.251</v>
      </c>
    </row>
    <row r="55" spans="1:3" x14ac:dyDescent="0.2">
      <c r="A55" s="8" t="s">
        <v>51</v>
      </c>
      <c r="B55" s="9">
        <v>512.58000000000004</v>
      </c>
      <c r="C55" s="9">
        <v>532.822</v>
      </c>
    </row>
    <row r="56" spans="1:3" ht="13.5" thickBot="1" x14ac:dyDescent="0.25">
      <c r="A56" s="8" t="s">
        <v>41</v>
      </c>
      <c r="B56" s="60">
        <v>2310.6849999999999</v>
      </c>
      <c r="C56" s="60">
        <v>2575.08</v>
      </c>
    </row>
    <row r="57" spans="1:3" ht="13.5" thickTop="1" x14ac:dyDescent="0.2">
      <c r="A57" s="8"/>
      <c r="B57" s="61">
        <v>10180.657999999999</v>
      </c>
      <c r="C57" s="61">
        <v>10108.688</v>
      </c>
    </row>
    <row r="58" spans="1:3" ht="7.5" customHeight="1" x14ac:dyDescent="0.2">
      <c r="A58" s="8"/>
      <c r="B58" s="8"/>
      <c r="C58" s="8"/>
    </row>
    <row r="59" spans="1:3" ht="13.5" thickBot="1" x14ac:dyDescent="0.25">
      <c r="A59" s="14" t="s">
        <v>87</v>
      </c>
      <c r="B59" s="55">
        <v>38869.133999999998</v>
      </c>
      <c r="C59" s="55">
        <v>35668.688000000002</v>
      </c>
    </row>
    <row r="60" spans="1:3" ht="7.5" customHeight="1" thickTop="1" x14ac:dyDescent="0.2">
      <c r="A60" s="8"/>
      <c r="B60" s="8"/>
      <c r="C60" s="8"/>
    </row>
    <row r="61" spans="1:3" x14ac:dyDescent="0.2">
      <c r="A61" s="14" t="s">
        <v>45</v>
      </c>
      <c r="B61" s="14"/>
      <c r="C61" s="14"/>
    </row>
    <row r="62" spans="1:3" x14ac:dyDescent="0.2">
      <c r="A62" s="8" t="s">
        <v>46</v>
      </c>
      <c r="B62" s="9">
        <v>57614.14</v>
      </c>
      <c r="C62" s="9">
        <v>57710.201999999997</v>
      </c>
    </row>
    <row r="63" spans="1:3" x14ac:dyDescent="0.2">
      <c r="A63" s="8" t="s">
        <v>47</v>
      </c>
      <c r="B63" s="9">
        <v>63361.144</v>
      </c>
      <c r="C63" s="9">
        <v>63396.951999999997</v>
      </c>
    </row>
    <row r="64" spans="1:3" x14ac:dyDescent="0.2">
      <c r="A64" s="8" t="s">
        <v>132</v>
      </c>
      <c r="B64" s="9">
        <v>-74966.47</v>
      </c>
      <c r="C64" s="9">
        <v>-69393.509000000005</v>
      </c>
    </row>
    <row r="65" spans="1:3" x14ac:dyDescent="0.2">
      <c r="A65" s="8" t="s">
        <v>143</v>
      </c>
      <c r="B65" s="24">
        <v>0</v>
      </c>
      <c r="C65" s="9">
        <v>7244.0910000000003</v>
      </c>
    </row>
    <row r="66" spans="1:3" x14ac:dyDescent="0.2">
      <c r="A66" s="14" t="s">
        <v>127</v>
      </c>
      <c r="B66" s="15">
        <v>46008.813999999998</v>
      </c>
      <c r="C66" s="15">
        <v>58957.735999999997</v>
      </c>
    </row>
    <row r="67" spans="1:3" ht="13.5" thickBot="1" x14ac:dyDescent="0.25">
      <c r="A67" s="8" t="s">
        <v>77</v>
      </c>
      <c r="B67" s="60">
        <v>1974.0409999999999</v>
      </c>
      <c r="C67" s="60">
        <v>1064.6189999999999</v>
      </c>
    </row>
    <row r="68" spans="1:3" ht="13.5" thickTop="1" x14ac:dyDescent="0.2">
      <c r="A68" s="14" t="s">
        <v>84</v>
      </c>
      <c r="B68" s="61">
        <v>47982.855000000003</v>
      </c>
      <c r="C68" s="61">
        <v>60022.355000000003</v>
      </c>
    </row>
    <row r="69" spans="1:3" ht="7.5" customHeight="1" x14ac:dyDescent="0.2">
      <c r="A69" s="8"/>
      <c r="B69" s="8"/>
      <c r="C69" s="8"/>
    </row>
    <row r="70" spans="1:3" ht="13.5" thickBot="1" x14ac:dyDescent="0.25">
      <c r="A70" s="14" t="s">
        <v>52</v>
      </c>
      <c r="B70" s="55">
        <v>86851.989000000001</v>
      </c>
      <c r="C70" s="55">
        <v>95691.043000000005</v>
      </c>
    </row>
    <row r="71" spans="1:3" ht="13.5" thickTop="1" x14ac:dyDescent="0.2"/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40"/>
  <sheetViews>
    <sheetView showGridLines="0" zoomScaleNormal="100" workbookViewId="0">
      <selection activeCell="B5" sqref="B5:F40"/>
    </sheetView>
  </sheetViews>
  <sheetFormatPr defaultRowHeight="12.75" x14ac:dyDescent="0.2"/>
  <cols>
    <col min="1" max="1" width="43" bestFit="1" customWidth="1"/>
    <col min="2" max="3" width="10" customWidth="1"/>
    <col min="4" max="5" width="9.85546875" bestFit="1" customWidth="1"/>
  </cols>
  <sheetData>
    <row r="2" spans="1:5" x14ac:dyDescent="0.2">
      <c r="A2" s="3" t="s">
        <v>192</v>
      </c>
      <c r="B2" s="69"/>
      <c r="C2" s="71"/>
      <c r="D2" s="69"/>
      <c r="E2" s="71"/>
    </row>
    <row r="3" spans="1:5" x14ac:dyDescent="0.2">
      <c r="A3" s="4" t="s">
        <v>2</v>
      </c>
      <c r="B3" s="5" t="s">
        <v>216</v>
      </c>
      <c r="C3" s="7" t="s">
        <v>217</v>
      </c>
      <c r="D3" s="5" t="s">
        <v>209</v>
      </c>
      <c r="E3" s="7" t="s">
        <v>210</v>
      </c>
    </row>
    <row r="4" spans="1:5" ht="7.5" customHeight="1" x14ac:dyDescent="0.2">
      <c r="A4" s="8"/>
      <c r="B4" s="8"/>
      <c r="C4" s="8"/>
      <c r="D4" s="8"/>
      <c r="E4" s="8"/>
    </row>
    <row r="5" spans="1:5" x14ac:dyDescent="0.2">
      <c r="A5" s="8" t="s">
        <v>91</v>
      </c>
      <c r="B5" s="9">
        <v>11362.303</v>
      </c>
      <c r="C5" s="9">
        <v>11063.743</v>
      </c>
      <c r="D5" s="9">
        <v>32872.061000000002</v>
      </c>
      <c r="E5" s="9">
        <v>34213.506999999998</v>
      </c>
    </row>
    <row r="6" spans="1:5" x14ac:dyDescent="0.2">
      <c r="A6" s="8" t="s">
        <v>193</v>
      </c>
      <c r="B6" s="9">
        <v>-4482.1220000000003</v>
      </c>
      <c r="C6" s="9">
        <v>-4370.7129999999997</v>
      </c>
      <c r="D6" s="9">
        <v>-13053.452000000001</v>
      </c>
      <c r="E6" s="9">
        <v>-13218.694</v>
      </c>
    </row>
    <row r="7" spans="1:5" x14ac:dyDescent="0.2">
      <c r="A7" s="14" t="s">
        <v>5</v>
      </c>
      <c r="B7" s="15">
        <v>6880.1809999999996</v>
      </c>
      <c r="C7" s="15">
        <v>6693.03</v>
      </c>
      <c r="D7" s="15">
        <v>19818.609</v>
      </c>
      <c r="E7" s="15">
        <v>20994.812999999998</v>
      </c>
    </row>
    <row r="8" spans="1:5" ht="7.5" customHeight="1" x14ac:dyDescent="0.2">
      <c r="A8" s="8"/>
      <c r="B8" s="9"/>
      <c r="C8" s="9"/>
      <c r="D8" s="9"/>
      <c r="E8" s="9"/>
    </row>
    <row r="9" spans="1:5" x14ac:dyDescent="0.2">
      <c r="A9" s="8" t="s">
        <v>214</v>
      </c>
      <c r="B9" s="9">
        <v>-1526.067</v>
      </c>
      <c r="C9" s="9">
        <v>-1575.691</v>
      </c>
      <c r="D9" s="9">
        <v>-4504.7790000000005</v>
      </c>
      <c r="E9" s="9">
        <v>-4790.9759999999997</v>
      </c>
    </row>
    <row r="10" spans="1:5" x14ac:dyDescent="0.2">
      <c r="A10" s="8" t="s">
        <v>12</v>
      </c>
      <c r="B10" s="9">
        <v>-1444.953</v>
      </c>
      <c r="C10" s="9">
        <v>-1316.95</v>
      </c>
      <c r="D10" s="9">
        <v>-4242.0949999999993</v>
      </c>
      <c r="E10" s="9">
        <v>-4365.9279999999999</v>
      </c>
    </row>
    <row r="11" spans="1:5" x14ac:dyDescent="0.2">
      <c r="A11" s="8" t="s">
        <v>13</v>
      </c>
      <c r="B11" s="9">
        <v>-528.46500000000003</v>
      </c>
      <c r="C11" s="9">
        <v>-617.10500000000002</v>
      </c>
      <c r="D11" s="9">
        <v>-1604.904</v>
      </c>
      <c r="E11" s="9">
        <v>-1772.008</v>
      </c>
    </row>
    <row r="12" spans="1:5" x14ac:dyDescent="0.2">
      <c r="A12" s="8" t="s">
        <v>71</v>
      </c>
      <c r="B12" s="9">
        <v>253.58799999999999</v>
      </c>
      <c r="C12" s="9">
        <v>198.29599999999999</v>
      </c>
      <c r="D12" s="9">
        <v>766.98399999999992</v>
      </c>
      <c r="E12" s="9">
        <v>697.38400000000001</v>
      </c>
    </row>
    <row r="13" spans="1:5" ht="7.5" customHeight="1" x14ac:dyDescent="0.2">
      <c r="A13" s="8"/>
      <c r="B13" s="9"/>
      <c r="C13" s="9"/>
      <c r="D13" s="9"/>
      <c r="E13" s="9"/>
    </row>
    <row r="14" spans="1:5" x14ac:dyDescent="0.2">
      <c r="A14" s="14" t="s">
        <v>11</v>
      </c>
      <c r="B14" s="15">
        <v>3634.2840000000001</v>
      </c>
      <c r="C14" s="15">
        <v>3381.58</v>
      </c>
      <c r="D14" s="15">
        <v>10233.815000000001</v>
      </c>
      <c r="E14" s="15">
        <v>10763.285</v>
      </c>
    </row>
    <row r="15" spans="1:5" ht="7.5" customHeight="1" x14ac:dyDescent="0.2">
      <c r="A15" s="8"/>
      <c r="B15" s="9"/>
      <c r="C15" s="9"/>
      <c r="D15" s="9"/>
      <c r="E15" s="9"/>
    </row>
    <row r="16" spans="1:5" x14ac:dyDescent="0.2">
      <c r="A16" s="8" t="s">
        <v>137</v>
      </c>
      <c r="B16" s="9">
        <v>-20.492999999999999</v>
      </c>
      <c r="C16" s="9">
        <v>-12.827</v>
      </c>
      <c r="D16" s="9">
        <v>-81.271999999999991</v>
      </c>
      <c r="E16" s="9">
        <v>16.868000000000002</v>
      </c>
    </row>
    <row r="17" spans="1:5" ht="7.5" customHeight="1" x14ac:dyDescent="0.2">
      <c r="A17" s="8"/>
      <c r="B17" s="9"/>
      <c r="C17" s="9"/>
      <c r="D17" s="9"/>
      <c r="E17" s="9"/>
    </row>
    <row r="18" spans="1:5" x14ac:dyDescent="0.2">
      <c r="A18" s="14" t="s">
        <v>111</v>
      </c>
      <c r="B18" s="15">
        <v>3613.7910000000002</v>
      </c>
      <c r="C18" s="15">
        <v>3368.7530000000002</v>
      </c>
      <c r="D18" s="15">
        <v>10152.543000000001</v>
      </c>
      <c r="E18" s="15">
        <v>10780.153</v>
      </c>
    </row>
    <row r="19" spans="1:5" ht="7.5" customHeight="1" x14ac:dyDescent="0.2">
      <c r="A19" s="8"/>
      <c r="B19" s="9"/>
      <c r="C19" s="9"/>
      <c r="D19" s="9"/>
      <c r="E19" s="9"/>
    </row>
    <row r="20" spans="1:5" x14ac:dyDescent="0.2">
      <c r="A20" s="8" t="s">
        <v>99</v>
      </c>
      <c r="B20" s="9">
        <v>-674.93200000000002</v>
      </c>
      <c r="C20" s="9">
        <v>-611.08000000000004</v>
      </c>
      <c r="D20" s="9">
        <v>-2246.3490000000002</v>
      </c>
      <c r="E20" s="9">
        <v>-2204.4409999999998</v>
      </c>
    </row>
    <row r="21" spans="1:5" x14ac:dyDescent="0.2">
      <c r="A21" s="8" t="s">
        <v>157</v>
      </c>
      <c r="B21" s="9">
        <v>-4.5350000000000001</v>
      </c>
      <c r="C21" s="9">
        <v>-3.2719999999999998</v>
      </c>
      <c r="D21" s="9">
        <v>1.766</v>
      </c>
      <c r="E21" s="9">
        <v>-9.9999999999999645E-2</v>
      </c>
    </row>
    <row r="22" spans="1:5" ht="7.5" customHeight="1" x14ac:dyDescent="0.2">
      <c r="A22" s="8"/>
      <c r="B22" s="9"/>
      <c r="C22" s="9"/>
      <c r="D22" s="9"/>
      <c r="E22" s="9"/>
    </row>
    <row r="23" spans="1:5" x14ac:dyDescent="0.2">
      <c r="A23" s="14" t="s">
        <v>112</v>
      </c>
      <c r="B23" s="15">
        <v>2934.3240000000001</v>
      </c>
      <c r="C23" s="15">
        <v>2754.4009999999998</v>
      </c>
      <c r="D23" s="15">
        <v>7907.9600000000009</v>
      </c>
      <c r="E23" s="15">
        <v>8575.612000000001</v>
      </c>
    </row>
    <row r="24" spans="1:5" ht="7.5" customHeight="1" x14ac:dyDescent="0.2">
      <c r="A24" s="8"/>
      <c r="B24" s="9"/>
      <c r="C24" s="9"/>
      <c r="D24" s="9"/>
      <c r="E24" s="9"/>
    </row>
    <row r="25" spans="1:5" x14ac:dyDescent="0.2">
      <c r="A25" s="8" t="s">
        <v>26</v>
      </c>
      <c r="B25" s="9">
        <v>-2797.8130000000001</v>
      </c>
      <c r="C25" s="9">
        <v>137.70500000000001</v>
      </c>
      <c r="D25" s="9">
        <v>-3356.7849999999999</v>
      </c>
      <c r="E25" s="9">
        <v>-661.71600000000001</v>
      </c>
    </row>
    <row r="26" spans="1:5" ht="7.5" customHeight="1" x14ac:dyDescent="0.2">
      <c r="A26" s="8"/>
      <c r="B26" s="8"/>
      <c r="C26" s="8"/>
      <c r="D26" s="8"/>
      <c r="E26" s="8"/>
    </row>
    <row r="27" spans="1:5" x14ac:dyDescent="0.2">
      <c r="A27" s="33" t="s">
        <v>69</v>
      </c>
      <c r="B27" s="34">
        <v>136.511</v>
      </c>
      <c r="C27" s="34">
        <v>2892.1060000000002</v>
      </c>
      <c r="D27" s="34">
        <v>4551.1750000000011</v>
      </c>
      <c r="E27" s="34">
        <v>7913.8960000000006</v>
      </c>
    </row>
    <row r="28" spans="1:5" x14ac:dyDescent="0.2">
      <c r="A28" s="62" t="s">
        <v>113</v>
      </c>
      <c r="B28" s="15">
        <v>0.24399999999999999</v>
      </c>
      <c r="C28" s="15">
        <v>2831.1590000000001</v>
      </c>
      <c r="D28" s="15">
        <v>4212.527</v>
      </c>
      <c r="E28" s="15">
        <v>7664.2729999999992</v>
      </c>
    </row>
    <row r="29" spans="1:5" ht="13.5" thickBot="1" x14ac:dyDescent="0.25">
      <c r="A29" s="63" t="s">
        <v>76</v>
      </c>
      <c r="B29" s="43">
        <v>136.267</v>
      </c>
      <c r="C29" s="43">
        <v>60.947000000000003</v>
      </c>
      <c r="D29" s="43">
        <v>338.64800000000002</v>
      </c>
      <c r="E29" s="43">
        <v>249.62299999999999</v>
      </c>
    </row>
    <row r="30" spans="1:5" ht="7.5" customHeight="1" thickTop="1" x14ac:dyDescent="0.2">
      <c r="A30" s="8"/>
      <c r="B30" s="8"/>
      <c r="C30" s="8"/>
      <c r="D30" s="8"/>
      <c r="E30" s="8"/>
    </row>
    <row r="31" spans="1:5" x14ac:dyDescent="0.2">
      <c r="A31" s="8" t="s">
        <v>194</v>
      </c>
      <c r="B31" s="64">
        <v>1.5533827655291604E-5</v>
      </c>
      <c r="C31" s="64">
        <v>0.1801002061256968</v>
      </c>
      <c r="D31" s="64">
        <v>0.26825600922256682</v>
      </c>
      <c r="E31" s="64">
        <v>0.48767536153544772</v>
      </c>
    </row>
    <row r="32" spans="1:5" x14ac:dyDescent="0.2">
      <c r="A32" s="8" t="s">
        <v>195</v>
      </c>
      <c r="B32" s="64">
        <v>1.540932798555477E-5</v>
      </c>
      <c r="C32" s="64">
        <v>0.1786536262330686</v>
      </c>
      <c r="D32" s="64">
        <v>0.2660827846040722</v>
      </c>
      <c r="E32" s="64">
        <v>0.48374019994972423</v>
      </c>
    </row>
    <row r="33" spans="1:5" ht="7.5" customHeight="1" x14ac:dyDescent="0.2">
      <c r="A33" s="8"/>
      <c r="B33" s="8"/>
      <c r="C33" s="8"/>
      <c r="D33" s="8"/>
      <c r="E33" s="8"/>
    </row>
    <row r="34" spans="1:5" ht="13.5" thickBot="1" x14ac:dyDescent="0.25">
      <c r="A34" s="27" t="s">
        <v>141</v>
      </c>
      <c r="B34" s="28">
        <v>3236.5949999999998</v>
      </c>
      <c r="C34" s="28">
        <v>2907.4319999999998</v>
      </c>
      <c r="D34" s="28">
        <v>7694.1350000000002</v>
      </c>
      <c r="E34" s="28">
        <v>7866.7939999999999</v>
      </c>
    </row>
    <row r="35" spans="1:5" ht="7.5" customHeight="1" thickTop="1" x14ac:dyDescent="0.2">
      <c r="A35" s="8"/>
      <c r="B35" s="8"/>
      <c r="C35" s="8"/>
      <c r="D35" s="8"/>
      <c r="E35" s="8"/>
    </row>
    <row r="36" spans="1:5" x14ac:dyDescent="0.2">
      <c r="A36" s="8" t="s">
        <v>196</v>
      </c>
      <c r="B36" s="64">
        <v>0.19733213338538214</v>
      </c>
      <c r="C36" s="64">
        <v>0.18109588613740912</v>
      </c>
      <c r="D36" s="64">
        <v>0.46821292860846553</v>
      </c>
      <c r="E36" s="64">
        <v>0.48538124700642216</v>
      </c>
    </row>
    <row r="37" spans="1:5" x14ac:dyDescent="0.2">
      <c r="A37" s="8" t="s">
        <v>197</v>
      </c>
      <c r="B37" s="64">
        <v>0.19575056662797213</v>
      </c>
      <c r="C37" s="64">
        <v>0.17964130885979496</v>
      </c>
      <c r="D37" s="64">
        <v>0.46440749031817952</v>
      </c>
      <c r="E37" s="64">
        <v>0.48145238136184143</v>
      </c>
    </row>
    <row r="38" spans="1:5" ht="7.5" customHeight="1" x14ac:dyDescent="0.2">
      <c r="A38" s="8"/>
      <c r="B38" s="8"/>
      <c r="C38" s="8"/>
      <c r="D38" s="8"/>
      <c r="E38" s="8"/>
    </row>
    <row r="39" spans="1:5" x14ac:dyDescent="0.2">
      <c r="A39" s="8" t="s">
        <v>198</v>
      </c>
      <c r="B39" s="9">
        <v>15707.654637</v>
      </c>
      <c r="C39" s="9">
        <v>15719.909826333334</v>
      </c>
      <c r="D39" s="9">
        <v>15703.383541000001</v>
      </c>
      <c r="E39" s="9">
        <v>15715.932369166667</v>
      </c>
    </row>
    <row r="40" spans="1:5" x14ac:dyDescent="0.2">
      <c r="A40" s="8" t="s">
        <v>199</v>
      </c>
      <c r="B40" s="9">
        <v>15834.564636999999</v>
      </c>
      <c r="C40" s="9">
        <v>15847.195826333334</v>
      </c>
      <c r="D40" s="9">
        <v>15831.640541000001</v>
      </c>
      <c r="E40" s="9">
        <v>15843.779369166667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49"/>
  <sheetViews>
    <sheetView showGridLines="0" zoomScaleNormal="100" workbookViewId="0">
      <selection activeCell="C52" sqref="C52"/>
    </sheetView>
  </sheetViews>
  <sheetFormatPr defaultRowHeight="12.75" x14ac:dyDescent="0.2"/>
  <cols>
    <col min="1" max="1" width="82.7109375" bestFit="1" customWidth="1"/>
    <col min="2" max="3" width="10" customWidth="1"/>
  </cols>
  <sheetData>
    <row r="2" spans="1:5" x14ac:dyDescent="0.2">
      <c r="A2" s="3" t="s">
        <v>53</v>
      </c>
      <c r="B2" s="99"/>
      <c r="C2" s="101"/>
      <c r="D2" s="99"/>
      <c r="E2" s="101"/>
    </row>
    <row r="3" spans="1:5" x14ac:dyDescent="0.2">
      <c r="A3" s="4" t="s">
        <v>2</v>
      </c>
      <c r="B3" s="5" t="s">
        <v>216</v>
      </c>
      <c r="C3" s="7" t="s">
        <v>217</v>
      </c>
      <c r="D3" s="5" t="s">
        <v>209</v>
      </c>
      <c r="E3" s="7" t="s">
        <v>210</v>
      </c>
    </row>
    <row r="4" spans="1:5" ht="7.5" customHeight="1" x14ac:dyDescent="0.2">
      <c r="A4" s="8"/>
      <c r="B4" s="8"/>
      <c r="C4" s="8"/>
      <c r="D4" s="8"/>
      <c r="E4" s="8"/>
    </row>
    <row r="5" spans="1:5" x14ac:dyDescent="0.2">
      <c r="A5" s="14" t="s">
        <v>69</v>
      </c>
      <c r="B5" s="15">
        <v>136.49</v>
      </c>
      <c r="C5" s="15">
        <v>2892.1060000000002</v>
      </c>
      <c r="D5" s="15">
        <v>4551.1540000000005</v>
      </c>
      <c r="E5" s="15">
        <v>7913.8959999999997</v>
      </c>
    </row>
    <row r="6" spans="1:5" x14ac:dyDescent="0.2">
      <c r="A6" s="30" t="s">
        <v>54</v>
      </c>
      <c r="B6" s="9">
        <v>917.67</v>
      </c>
      <c r="C6" s="9">
        <v>1068.99</v>
      </c>
      <c r="D6" s="9">
        <v>2617.6350000000002</v>
      </c>
      <c r="E6" s="9">
        <v>2861.299</v>
      </c>
    </row>
    <row r="7" spans="1:5" x14ac:dyDescent="0.2">
      <c r="A7" s="30" t="s">
        <v>55</v>
      </c>
      <c r="B7" s="9">
        <v>50.722999999999999</v>
      </c>
      <c r="C7" s="9">
        <v>31.08</v>
      </c>
      <c r="D7" s="9">
        <v>121.533</v>
      </c>
      <c r="E7" s="9">
        <v>105.081</v>
      </c>
    </row>
    <row r="8" spans="1:5" x14ac:dyDescent="0.2">
      <c r="A8" s="30" t="s">
        <v>56</v>
      </c>
      <c r="B8" s="9">
        <v>91.902000000000001</v>
      </c>
      <c r="C8" s="9">
        <v>60.101999999999997</v>
      </c>
      <c r="D8" s="9">
        <v>165.196</v>
      </c>
      <c r="E8" s="9">
        <v>131.35400000000001</v>
      </c>
    </row>
    <row r="9" spans="1:5" x14ac:dyDescent="0.2">
      <c r="A9" s="30" t="s">
        <v>78</v>
      </c>
      <c r="B9" s="9">
        <v>674.93200000000002</v>
      </c>
      <c r="C9" s="9">
        <v>611.08000000000004</v>
      </c>
      <c r="D9" s="9">
        <v>2246.3490000000002</v>
      </c>
      <c r="E9" s="9">
        <v>2204.4409999999998</v>
      </c>
    </row>
    <row r="10" spans="1:5" x14ac:dyDescent="0.2">
      <c r="A10" s="30" t="s">
        <v>57</v>
      </c>
      <c r="B10" s="9">
        <v>-2.69</v>
      </c>
      <c r="C10" s="9">
        <v>41.58</v>
      </c>
      <c r="D10" s="9">
        <v>-5.3789999999999996</v>
      </c>
      <c r="E10" s="9">
        <v>62.500999999999998</v>
      </c>
    </row>
    <row r="11" spans="1:5" x14ac:dyDescent="0.2">
      <c r="A11" s="30" t="s">
        <v>226</v>
      </c>
      <c r="B11" s="9">
        <v>-41.356999999999999</v>
      </c>
      <c r="C11" s="24">
        <v>0</v>
      </c>
      <c r="D11" s="9">
        <v>-41.356999999999999</v>
      </c>
      <c r="E11" s="24">
        <v>0</v>
      </c>
    </row>
    <row r="12" spans="1:5" x14ac:dyDescent="0.2">
      <c r="A12" s="30" t="s">
        <v>58</v>
      </c>
      <c r="B12" s="9">
        <v>40.811</v>
      </c>
      <c r="C12" s="9">
        <v>38.244</v>
      </c>
      <c r="D12" s="9">
        <v>127.193</v>
      </c>
      <c r="E12" s="9">
        <v>118.377</v>
      </c>
    </row>
    <row r="13" spans="1:5" x14ac:dyDescent="0.2">
      <c r="A13" s="30" t="s">
        <v>26</v>
      </c>
      <c r="B13" s="9">
        <v>2797.8130000000001</v>
      </c>
      <c r="C13" s="9">
        <v>-137.70500000000001</v>
      </c>
      <c r="D13" s="9">
        <v>3356.7849999999999</v>
      </c>
      <c r="E13" s="9">
        <v>661.71600000000001</v>
      </c>
    </row>
    <row r="14" spans="1:5" x14ac:dyDescent="0.2">
      <c r="A14" s="30" t="s">
        <v>200</v>
      </c>
      <c r="B14" s="9">
        <v>4.5350000000000001</v>
      </c>
      <c r="C14" s="9">
        <v>3.2719999999999998</v>
      </c>
      <c r="D14" s="9">
        <v>-1.766</v>
      </c>
      <c r="E14" s="9">
        <v>0.1</v>
      </c>
    </row>
    <row r="15" spans="1:5" x14ac:dyDescent="0.2">
      <c r="A15" s="30" t="s">
        <v>79</v>
      </c>
      <c r="B15" s="9">
        <v>82.26</v>
      </c>
      <c r="C15" s="9">
        <v>-290.84199999999998</v>
      </c>
      <c r="D15" s="9">
        <v>269.37599999999998</v>
      </c>
      <c r="E15" s="9">
        <v>-810.06200000000001</v>
      </c>
    </row>
    <row r="16" spans="1:5" x14ac:dyDescent="0.2">
      <c r="A16" s="14" t="s">
        <v>201</v>
      </c>
      <c r="B16" s="15">
        <v>4753.0889999999999</v>
      </c>
      <c r="C16" s="15">
        <v>4317.9070000000002</v>
      </c>
      <c r="D16" s="15">
        <v>13406.718999999999</v>
      </c>
      <c r="E16" s="15">
        <v>13248.703</v>
      </c>
    </row>
    <row r="17" spans="1:5" x14ac:dyDescent="0.2">
      <c r="A17" s="30" t="s">
        <v>202</v>
      </c>
      <c r="B17" s="9">
        <v>-52.311</v>
      </c>
      <c r="C17" s="9">
        <v>625.76199999999994</v>
      </c>
      <c r="D17" s="9">
        <v>1008.572</v>
      </c>
      <c r="E17" s="9">
        <v>425.37400000000002</v>
      </c>
    </row>
    <row r="18" spans="1:5" x14ac:dyDescent="0.2">
      <c r="A18" s="30" t="s">
        <v>203</v>
      </c>
      <c r="B18" s="9">
        <v>201.36</v>
      </c>
      <c r="C18" s="9">
        <v>-400.101</v>
      </c>
      <c r="D18" s="9">
        <v>-84.355999999999995</v>
      </c>
      <c r="E18" s="9">
        <v>-989.97500000000002</v>
      </c>
    </row>
    <row r="19" spans="1:5" x14ac:dyDescent="0.2">
      <c r="A19" s="30" t="s">
        <v>144</v>
      </c>
      <c r="B19" s="9">
        <v>338.988</v>
      </c>
      <c r="C19" s="9">
        <v>186.27799999999999</v>
      </c>
      <c r="D19" s="9">
        <v>-3563.692</v>
      </c>
      <c r="E19" s="9">
        <v>-1892.672</v>
      </c>
    </row>
    <row r="20" spans="1:5" x14ac:dyDescent="0.2">
      <c r="A20" s="14" t="s">
        <v>59</v>
      </c>
      <c r="B20" s="15">
        <v>5241.1260000000002</v>
      </c>
      <c r="C20" s="15">
        <v>4729.8459999999995</v>
      </c>
      <c r="D20" s="15">
        <v>10767.243</v>
      </c>
      <c r="E20" s="15">
        <v>10791.43</v>
      </c>
    </row>
    <row r="21" spans="1:5" x14ac:dyDescent="0.2">
      <c r="A21" s="30" t="s">
        <v>145</v>
      </c>
      <c r="B21" s="9">
        <v>-156.178</v>
      </c>
      <c r="C21" s="9">
        <v>-45.143999999999998</v>
      </c>
      <c r="D21" s="9">
        <v>-407.11700000000002</v>
      </c>
      <c r="E21" s="9">
        <v>-420.358</v>
      </c>
    </row>
    <row r="22" spans="1:5" x14ac:dyDescent="0.2">
      <c r="A22" s="30" t="s">
        <v>146</v>
      </c>
      <c r="B22" s="9">
        <v>78.141000000000005</v>
      </c>
      <c r="C22" s="9">
        <v>269.94900000000001</v>
      </c>
      <c r="D22" s="9">
        <v>214.18299999999999</v>
      </c>
      <c r="E22" s="9">
        <v>515.35900000000004</v>
      </c>
    </row>
    <row r="23" spans="1:5" x14ac:dyDescent="0.2">
      <c r="A23" s="30" t="s">
        <v>130</v>
      </c>
      <c r="B23" s="9">
        <v>1.2410000000000001</v>
      </c>
      <c r="C23" s="9">
        <v>0.501</v>
      </c>
      <c r="D23" s="9">
        <v>5.2</v>
      </c>
      <c r="E23" s="9">
        <v>1.1020000000000001</v>
      </c>
    </row>
    <row r="24" spans="1:5" ht="13.5" thickBot="1" x14ac:dyDescent="0.25">
      <c r="A24" s="30" t="s">
        <v>204</v>
      </c>
      <c r="B24" s="60">
        <v>-600.38199999999995</v>
      </c>
      <c r="C24" s="60">
        <v>302.16500000000002</v>
      </c>
      <c r="D24" s="60">
        <v>-1606.431</v>
      </c>
      <c r="E24" s="60">
        <v>-1762.499</v>
      </c>
    </row>
    <row r="25" spans="1:5" ht="13.5" thickTop="1" x14ac:dyDescent="0.2">
      <c r="A25" s="14" t="s">
        <v>60</v>
      </c>
      <c r="B25" s="15">
        <v>4563.9480000000003</v>
      </c>
      <c r="C25" s="15">
        <v>5257.317</v>
      </c>
      <c r="D25" s="15">
        <v>8973.0779999999995</v>
      </c>
      <c r="E25" s="15">
        <v>9125.0339999999997</v>
      </c>
    </row>
    <row r="26" spans="1:5" ht="7.5" customHeight="1" x14ac:dyDescent="0.2">
      <c r="A26" s="8"/>
      <c r="B26" s="8"/>
      <c r="C26" s="8"/>
      <c r="D26" s="8"/>
      <c r="E26" s="8"/>
    </row>
    <row r="27" spans="1:5" x14ac:dyDescent="0.2">
      <c r="A27" s="30" t="s">
        <v>123</v>
      </c>
      <c r="B27" s="9">
        <v>7.2050000000000001</v>
      </c>
      <c r="C27" s="9">
        <v>5.0819999999999999</v>
      </c>
      <c r="D27" s="9">
        <v>33.008000000000003</v>
      </c>
      <c r="E27" s="9">
        <v>40.234000000000002</v>
      </c>
    </row>
    <row r="28" spans="1:5" x14ac:dyDescent="0.2">
      <c r="A28" s="30" t="s">
        <v>124</v>
      </c>
      <c r="B28" s="9">
        <v>-727.63</v>
      </c>
      <c r="C28" s="9">
        <v>-940.399</v>
      </c>
      <c r="D28" s="9">
        <v>-2038.1690000000001</v>
      </c>
      <c r="E28" s="9">
        <v>-2218.154</v>
      </c>
    </row>
    <row r="29" spans="1:5" x14ac:dyDescent="0.2">
      <c r="A29" s="30" t="s">
        <v>128</v>
      </c>
      <c r="B29" s="9">
        <v>-0.871</v>
      </c>
      <c r="C29" s="9">
        <v>-39.229999999999997</v>
      </c>
      <c r="D29" s="9">
        <v>-332.31200000000001</v>
      </c>
      <c r="E29" s="9">
        <v>-141.99199999999999</v>
      </c>
    </row>
    <row r="30" spans="1:5" x14ac:dyDescent="0.2">
      <c r="A30" s="30" t="s">
        <v>205</v>
      </c>
      <c r="B30" s="24">
        <v>0</v>
      </c>
      <c r="C30" s="24">
        <v>0</v>
      </c>
      <c r="D30" s="24">
        <v>0</v>
      </c>
      <c r="E30" s="9">
        <v>-5</v>
      </c>
    </row>
    <row r="31" spans="1:5" x14ac:dyDescent="0.2">
      <c r="A31" s="65" t="s">
        <v>206</v>
      </c>
      <c r="B31" s="9">
        <v>-10.337999999999999</v>
      </c>
      <c r="C31" s="9">
        <v>-12.901999999999999</v>
      </c>
      <c r="D31" s="9">
        <v>280.81799999999998</v>
      </c>
      <c r="E31" s="9">
        <v>-17.358000000000001</v>
      </c>
    </row>
    <row r="32" spans="1:5" ht="13.5" thickBot="1" x14ac:dyDescent="0.25">
      <c r="A32" s="30" t="s">
        <v>149</v>
      </c>
      <c r="B32" s="60">
        <v>84.269000000000005</v>
      </c>
      <c r="C32" s="60">
        <v>-9.14</v>
      </c>
      <c r="D32" s="60">
        <v>85.826999999999998</v>
      </c>
      <c r="E32" s="60">
        <v>-38.420999999999999</v>
      </c>
    </row>
    <row r="33" spans="1:5" ht="13.5" thickTop="1" x14ac:dyDescent="0.2">
      <c r="A33" s="14" t="s">
        <v>114</v>
      </c>
      <c r="B33" s="15">
        <v>-647.36500000000001</v>
      </c>
      <c r="C33" s="15">
        <v>-996.58900000000006</v>
      </c>
      <c r="D33" s="15">
        <v>-1970.828</v>
      </c>
      <c r="E33" s="15">
        <v>-2380.6909999999998</v>
      </c>
    </row>
    <row r="34" spans="1:5" ht="7.5" customHeight="1" x14ac:dyDescent="0.2">
      <c r="A34" s="8"/>
      <c r="B34" s="8"/>
      <c r="C34" s="8"/>
      <c r="D34" s="8"/>
      <c r="E34" s="8"/>
    </row>
    <row r="35" spans="1:5" x14ac:dyDescent="0.2">
      <c r="A35" s="30" t="s">
        <v>207</v>
      </c>
      <c r="B35" s="24">
        <v>0</v>
      </c>
      <c r="C35" s="24">
        <v>0</v>
      </c>
      <c r="D35" s="24">
        <v>0</v>
      </c>
      <c r="E35" s="9">
        <v>6.1859999999999999</v>
      </c>
    </row>
    <row r="36" spans="1:5" x14ac:dyDescent="0.2">
      <c r="A36" s="30" t="s">
        <v>150</v>
      </c>
      <c r="B36" s="9">
        <v>-11.954000000000001</v>
      </c>
      <c r="C36" s="9">
        <v>8.7249999999999996</v>
      </c>
      <c r="D36" s="9">
        <v>-44.722000000000001</v>
      </c>
      <c r="E36" s="9">
        <v>6.3550000000000004</v>
      </c>
    </row>
    <row r="37" spans="1:5" x14ac:dyDescent="0.2">
      <c r="A37" s="30" t="s">
        <v>215</v>
      </c>
      <c r="B37" s="24">
        <v>0</v>
      </c>
      <c r="C37" s="9">
        <v>-0.02</v>
      </c>
      <c r="D37" s="24">
        <v>0</v>
      </c>
      <c r="E37" s="9">
        <v>-3060.5369999999998</v>
      </c>
    </row>
    <row r="38" spans="1:5" x14ac:dyDescent="0.2">
      <c r="A38" s="30" t="s">
        <v>61</v>
      </c>
      <c r="B38" s="9">
        <v>194.35599999999999</v>
      </c>
      <c r="C38" s="9">
        <v>1629.665</v>
      </c>
      <c r="D38" s="9">
        <v>2788.67</v>
      </c>
      <c r="E38" s="9">
        <v>5092.9939999999997</v>
      </c>
    </row>
    <row r="39" spans="1:5" x14ac:dyDescent="0.2">
      <c r="A39" s="30" t="s">
        <v>62</v>
      </c>
      <c r="B39" s="9">
        <v>-1665.9469999999999</v>
      </c>
      <c r="C39" s="9">
        <v>-1454.047</v>
      </c>
      <c r="D39" s="9">
        <v>-4609.0079999999998</v>
      </c>
      <c r="E39" s="9">
        <v>-2962.5149999999999</v>
      </c>
    </row>
    <row r="40" spans="1:5" x14ac:dyDescent="0.2">
      <c r="A40" s="30" t="s">
        <v>133</v>
      </c>
      <c r="B40" s="9">
        <v>165.702</v>
      </c>
      <c r="C40" s="9">
        <v>-277.73599999999999</v>
      </c>
      <c r="D40" s="9">
        <v>-552.35699999999997</v>
      </c>
      <c r="E40" s="9">
        <v>-580.91200000000003</v>
      </c>
    </row>
    <row r="41" spans="1:5" x14ac:dyDescent="0.2">
      <c r="A41" s="30" t="s">
        <v>63</v>
      </c>
      <c r="B41" s="9">
        <v>-2.2909999999999999</v>
      </c>
      <c r="C41" s="9">
        <v>-2.6749999999999998</v>
      </c>
      <c r="D41" s="9">
        <v>-6.782</v>
      </c>
      <c r="E41" s="9">
        <v>-7.1390000000000002</v>
      </c>
    </row>
    <row r="42" spans="1:5" ht="13.5" thickBot="1" x14ac:dyDescent="0.25">
      <c r="A42" s="30" t="s">
        <v>147</v>
      </c>
      <c r="B42" s="60">
        <v>-2649.7939999999999</v>
      </c>
      <c r="C42" s="60">
        <v>-2538.5239999999999</v>
      </c>
      <c r="D42" s="60">
        <v>-3864.7919999999999</v>
      </c>
      <c r="E42" s="60">
        <v>-3684.846</v>
      </c>
    </row>
    <row r="43" spans="1:5" ht="13.5" thickTop="1" x14ac:dyDescent="0.2">
      <c r="A43" s="14" t="s">
        <v>115</v>
      </c>
      <c r="B43" s="15">
        <v>-3969.9279999999999</v>
      </c>
      <c r="C43" s="15">
        <v>-2634.6120000000001</v>
      </c>
      <c r="D43" s="15">
        <v>-6288.991</v>
      </c>
      <c r="E43" s="15">
        <v>-5190.4139999999998</v>
      </c>
    </row>
    <row r="44" spans="1:5" ht="7.5" customHeight="1" x14ac:dyDescent="0.2">
      <c r="A44" s="8"/>
      <c r="B44" s="8"/>
      <c r="C44" s="8"/>
      <c r="D44" s="8"/>
      <c r="E44" s="8"/>
    </row>
    <row r="45" spans="1:5" x14ac:dyDescent="0.2">
      <c r="A45" s="33" t="s">
        <v>138</v>
      </c>
      <c r="B45" s="34">
        <v>-53.344999999999999</v>
      </c>
      <c r="C45" s="34">
        <v>1626.116</v>
      </c>
      <c r="D45" s="34">
        <v>713.25900000000001</v>
      </c>
      <c r="E45" s="34">
        <v>1553.9290000000001</v>
      </c>
    </row>
    <row r="46" spans="1:5" x14ac:dyDescent="0.2">
      <c r="A46" s="37" t="s">
        <v>121</v>
      </c>
      <c r="B46" s="15">
        <v>8730.2810000000009</v>
      </c>
      <c r="C46" s="15">
        <v>10618.744000000001</v>
      </c>
      <c r="D46" s="15">
        <v>7876.8490000000002</v>
      </c>
      <c r="E46" s="15">
        <v>10352.735000000001</v>
      </c>
    </row>
    <row r="47" spans="1:5" x14ac:dyDescent="0.2">
      <c r="A47" s="37" t="s">
        <v>64</v>
      </c>
      <c r="B47" s="15">
        <v>-336.24799999999999</v>
      </c>
      <c r="C47" s="15">
        <v>-42.844999999999999</v>
      </c>
      <c r="D47" s="15">
        <v>-249.42</v>
      </c>
      <c r="E47" s="15">
        <v>295.351</v>
      </c>
    </row>
    <row r="48" spans="1:5" ht="13.5" thickBot="1" x14ac:dyDescent="0.25">
      <c r="A48" s="21" t="s">
        <v>122</v>
      </c>
      <c r="B48" s="43">
        <v>8340.6880000000001</v>
      </c>
      <c r="C48" s="43">
        <v>12202.014999999999</v>
      </c>
      <c r="D48" s="43">
        <v>8340.6880000000001</v>
      </c>
      <c r="E48" s="43">
        <v>12202.014999999999</v>
      </c>
    </row>
    <row r="49" ht="13.5" thickTop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PAG 2</vt:lpstr>
      <vt:lpstr>PAG 7 - table 1</vt:lpstr>
      <vt:lpstr>PAG 7 - table 2</vt:lpstr>
      <vt:lpstr>PAG 9 - table 1</vt:lpstr>
      <vt:lpstr>PAG 9 - table 2</vt:lpstr>
      <vt:lpstr>PAG 10 - table 1</vt:lpstr>
      <vt:lpstr>PAG 10 - table 2</vt:lpstr>
      <vt:lpstr>PAG 11 - table 1</vt:lpstr>
      <vt:lpstr>PAG 11 - table 2</vt:lpstr>
      <vt:lpstr>PAG 12 - table 1</vt:lpstr>
      <vt:lpstr>PAG 12 - table 2</vt:lpstr>
      <vt:lpstr>PAG 13 - table 1</vt:lpstr>
      <vt:lpstr>PAG 13 - table 2</vt:lpstr>
      <vt:lpstr>PAG 14 - table 1</vt:lpstr>
      <vt:lpstr>PAG 14 - table 2</vt:lpstr>
      <vt:lpstr>PAG 15 - table 1</vt:lpstr>
      <vt:lpstr>PAG 15 - table 2</vt:lpstr>
      <vt:lpstr>PAG 16 - table 1</vt:lpstr>
      <vt:lpstr>PAG 16 - table 2</vt:lpstr>
      <vt:lpstr>PAG 17 - table 1</vt:lpstr>
      <vt:lpstr>PAG 17 - table 2</vt:lpstr>
      <vt:lpstr>PAG 18</vt:lpstr>
      <vt:lpstr>PAG 19</vt:lpstr>
      <vt:lpstr>PAG 20 - table 1</vt:lpstr>
      <vt:lpstr>PAG 20 - table 2</vt:lpstr>
      <vt:lpstr>PAG 22</vt:lpstr>
      <vt:lpstr>PAG 25</vt:lpstr>
      <vt:lpstr>PAG 26</vt:lpstr>
      <vt:lpstr>PAG 27</vt:lpstr>
      <vt:lpstr>PAG 28</vt:lpstr>
      <vt:lpstr>PAG 29</vt:lpstr>
    </vt:vector>
  </TitlesOfParts>
  <Company>AmBev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</dc:creator>
  <cp:lastModifiedBy>99800286</cp:lastModifiedBy>
  <cp:lastPrinted>2012-03-07T12:55:59Z</cp:lastPrinted>
  <dcterms:created xsi:type="dcterms:W3CDTF">2010-03-02T17:38:07Z</dcterms:created>
  <dcterms:modified xsi:type="dcterms:W3CDTF">2018-10-25T00:15:45Z</dcterms:modified>
</cp:coreProperties>
</file>